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030" activeTab="1"/>
  </bookViews>
  <sheets>
    <sheet name="титулка" sheetId="1" r:id="rId1"/>
    <sheet name="план" sheetId="2" r:id="rId2"/>
    <sheet name="подпись" sheetId="3" state="hidden" r:id="rId3"/>
    <sheet name="план (2)" sheetId="4" state="hidden" r:id="rId4"/>
  </sheets>
  <definedNames>
    <definedName name="_xlnm.Print_Area" localSheetId="1">'план'!$A$1:$T$78</definedName>
    <definedName name="_xlnm.Print_Area" localSheetId="3">'план (2)'!$A$1:$T$64</definedName>
    <definedName name="_xlnm.Print_Area" localSheetId="0">'титулка'!$A$1:$BC$34</definedName>
  </definedNames>
  <calcPr fullCalcOnLoad="1"/>
</workbook>
</file>

<file path=xl/sharedStrings.xml><?xml version="1.0" encoding="utf-8"?>
<sst xmlns="http://schemas.openxmlformats.org/spreadsheetml/2006/main" count="497" uniqueCount="258">
  <si>
    <t>Курс</t>
  </si>
  <si>
    <t>Всього</t>
  </si>
  <si>
    <t>Години</t>
  </si>
  <si>
    <t>Загальний обсяг</t>
  </si>
  <si>
    <t>Аудиторні</t>
  </si>
  <si>
    <t>екзаменів</t>
  </si>
  <si>
    <t>заліків</t>
  </si>
  <si>
    <t>лекції</t>
  </si>
  <si>
    <t xml:space="preserve">лаборат. </t>
  </si>
  <si>
    <t>практич</t>
  </si>
  <si>
    <t>НАЗВА ДИСЦИПЛІН</t>
  </si>
  <si>
    <t xml:space="preserve"> Кількість екзаменів</t>
  </si>
  <si>
    <t xml:space="preserve"> Кількість курсових проектів і робіт</t>
  </si>
  <si>
    <t>№ дисципл.</t>
  </si>
  <si>
    <t xml:space="preserve"> </t>
  </si>
  <si>
    <t>Кількість заліків</t>
  </si>
  <si>
    <t>Охорона праці в галузі</t>
  </si>
  <si>
    <t>Цифрові системи керування і обробки інформації</t>
  </si>
  <si>
    <t>CAD/CAM системи</t>
  </si>
  <si>
    <t>Теорія оптимального управління</t>
  </si>
  <si>
    <t>Кредити ECTS</t>
  </si>
  <si>
    <t>Синтез і оптимізація інформаційних мереж</t>
  </si>
  <si>
    <t>Інтелектуальна власність</t>
  </si>
  <si>
    <t>Іноземна мова (за професійним спрямуванням)</t>
  </si>
  <si>
    <t>Проектування та дослідження адаптивних систем управління</t>
  </si>
  <si>
    <t>Сучасні методи дослідження систем</t>
  </si>
  <si>
    <t>Ректор __________________</t>
  </si>
  <si>
    <t>Донбаська державна машинобудівна академія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</si>
  <si>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</si>
  <si>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</si>
  <si>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</si>
  <si>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</si>
  <si>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</si>
  <si>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</si>
  <si>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</si>
  <si>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</si>
  <si>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</si>
  <si>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</si>
  <si>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</si>
  <si>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</si>
  <si>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</si>
  <si>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</si>
  <si>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Д</t>
  </si>
  <si>
    <t>Теоретичне навчання</t>
  </si>
  <si>
    <t>Екзаменаційна сесія</t>
  </si>
  <si>
    <t>Практика</t>
  </si>
  <si>
    <t>Канікули</t>
  </si>
  <si>
    <t>Основи теорії керування якістю технологічних систем</t>
  </si>
  <si>
    <t xml:space="preserve">Автоматизоване проектування складних об`ектів та систем </t>
  </si>
  <si>
    <t>ПОГОДЖЕНО:</t>
  </si>
  <si>
    <t>Департамент вищої освіти</t>
  </si>
  <si>
    <t>Інститут інноваційних технологій і змісту освіти</t>
  </si>
  <si>
    <t>Науково-методична комісія</t>
  </si>
  <si>
    <t>Міністерства освіти і науки України</t>
  </si>
  <si>
    <t>з автоматизації та комп'ютерно-інтегрованих технологій</t>
  </si>
  <si>
    <t>Цивільний захист</t>
  </si>
  <si>
    <t>Захист кваліфікаційної роботи магістра</t>
  </si>
  <si>
    <t>Кількість кредитів по курсах і триместрах</t>
  </si>
  <si>
    <t>Самостійні</t>
  </si>
  <si>
    <t>Переддипломна практика</t>
  </si>
  <si>
    <t>Разом п.1.3.:</t>
  </si>
  <si>
    <t>ЗАГАЛЬНА КІЛЬКІСТЬ</t>
  </si>
  <si>
    <t>Гнучке автоматизоване виробництво</t>
  </si>
  <si>
    <t>Електропривод загальнопромислових механізмів</t>
  </si>
  <si>
    <t>1 курс</t>
  </si>
  <si>
    <t>Підготовка кваліфікаційної роботи магістра</t>
  </si>
  <si>
    <t>Міністерство освіти і науки України</t>
  </si>
  <si>
    <t>Тижні</t>
  </si>
  <si>
    <t>Назва
 практики</t>
  </si>
  <si>
    <t>Усього</t>
  </si>
  <si>
    <t>На основі ОПП підготовки бакалавра</t>
  </si>
  <si>
    <r>
      <t xml:space="preserve">підготовки:   </t>
    </r>
    <r>
      <rPr>
        <b/>
        <sz val="20"/>
        <rFont val="Times New Roman"/>
        <family val="1"/>
      </rPr>
      <t>магістра</t>
    </r>
  </si>
  <si>
    <t xml:space="preserve">НАВЧАЛЬНИЙ ПЛАН </t>
  </si>
  <si>
    <t>Курсові</t>
  </si>
  <si>
    <t>проекти</t>
  </si>
  <si>
    <t>роботи</t>
  </si>
  <si>
    <t>1.2.1</t>
  </si>
  <si>
    <t>Інтелектуальна власність та методика і організація наукових досліджень</t>
  </si>
  <si>
    <t>1.2.1.1</t>
  </si>
  <si>
    <t>1.2.1.2</t>
  </si>
  <si>
    <t>Методика та організація наукових досліджень</t>
  </si>
  <si>
    <t>1.3 Дисципліни професійної підготовки</t>
  </si>
  <si>
    <t>2. ДИСЦИПЛІНИ ВІЛЬНОГО ВИБОРУ</t>
  </si>
  <si>
    <t>1.2.2</t>
  </si>
  <si>
    <t>1.2.3</t>
  </si>
  <si>
    <t>Сем. контр.</t>
  </si>
  <si>
    <t>Декан факультету ФАМІТ</t>
  </si>
  <si>
    <t>С.В. Подлєсний</t>
  </si>
  <si>
    <t>Зав.кафедри АВП</t>
  </si>
  <si>
    <t>Г.П. Клименко</t>
  </si>
  <si>
    <t>Гідропневмоприводи і пристрої автоматики</t>
  </si>
  <si>
    <t>Проектування мікроприводів</t>
  </si>
  <si>
    <t>Монтаж, обслуговування і ремонт систем керування</t>
  </si>
  <si>
    <t>1.3.1</t>
  </si>
  <si>
    <t>1.3.2</t>
  </si>
  <si>
    <t>1.3.3</t>
  </si>
  <si>
    <t>1.3.4</t>
  </si>
  <si>
    <t>1.3.6</t>
  </si>
  <si>
    <t>1.3.7</t>
  </si>
  <si>
    <t>Охорона праці в галузі та цивільний захист</t>
  </si>
  <si>
    <t>2.3.1</t>
  </si>
  <si>
    <t>2.3.2</t>
  </si>
  <si>
    <t>2.3.3</t>
  </si>
  <si>
    <t>2.3.4</t>
  </si>
  <si>
    <t>Разом п.3</t>
  </si>
  <si>
    <t>Разом п.4</t>
  </si>
  <si>
    <t>2 тижні у 4 триместрі</t>
  </si>
  <si>
    <t>Разом нормативні дисципліни</t>
  </si>
  <si>
    <t>Разом вибіркові дисципліни</t>
  </si>
  <si>
    <t>3.2</t>
  </si>
  <si>
    <t>4.1</t>
  </si>
  <si>
    <t>1. ОБОВ'ЯЗКОВІ НАВЧАЛЬНІ ДИСЦИПЛІНИ</t>
  </si>
  <si>
    <r>
      <t xml:space="preserve">галузь знань: </t>
    </r>
    <r>
      <rPr>
        <b/>
        <sz val="20"/>
        <rFont val="Times New Roman"/>
        <family val="1"/>
      </rPr>
      <t>15 "Автоматизація та приладобудування  "</t>
    </r>
  </si>
  <si>
    <r>
      <t xml:space="preserve">спеціальність : </t>
    </r>
    <r>
      <rPr>
        <b/>
        <sz val="20"/>
        <rFont val="Times New Roman"/>
        <family val="1"/>
      </rPr>
      <t>151 "Автоматизація та комп'ютерно-інтегровані технології"</t>
    </r>
  </si>
  <si>
    <t>1.1 Соціально-гуманітарні дисципліни</t>
  </si>
  <si>
    <t>1.1.1</t>
  </si>
  <si>
    <t>1.1.1.1</t>
  </si>
  <si>
    <t>1.1.1.2</t>
  </si>
  <si>
    <t>Разом п.1.1</t>
  </si>
  <si>
    <t>3.3</t>
  </si>
  <si>
    <t>Цифрові системи керування і обробки інформації (к.пр.)</t>
  </si>
  <si>
    <t>1.3.8</t>
  </si>
  <si>
    <t>1.3.9</t>
  </si>
  <si>
    <t>1.2.4</t>
  </si>
  <si>
    <t>1.2.4.1</t>
  </si>
  <si>
    <t>1.2.4.2</t>
  </si>
  <si>
    <t>4/0</t>
  </si>
  <si>
    <t>8/4</t>
  </si>
  <si>
    <t>4\4</t>
  </si>
  <si>
    <t>4/4</t>
  </si>
  <si>
    <t>1.2 Природничо-наукові (фундаментальні) дисципліни</t>
  </si>
  <si>
    <t>План навчального процесу на 2017-2018 н.р.                              (АВП магістр ЗО)</t>
  </si>
  <si>
    <t>Системи програмування верстатних комплексів</t>
  </si>
  <si>
    <t>Системне адміністрування</t>
  </si>
  <si>
    <t>Разом п.1.2.:</t>
  </si>
  <si>
    <t>1.3.5</t>
  </si>
  <si>
    <t>Розподіл годин на тиждень за курсами і триместрами</t>
  </si>
  <si>
    <t>2 курс</t>
  </si>
  <si>
    <t>Справка</t>
  </si>
  <si>
    <t>12+20+8</t>
  </si>
  <si>
    <t xml:space="preserve"> Загальна кількість годин</t>
  </si>
  <si>
    <t>Н</t>
  </si>
  <si>
    <t>Настановна  сесія</t>
  </si>
  <si>
    <t>Дипломне проектування</t>
  </si>
  <si>
    <t>8/0</t>
  </si>
  <si>
    <t>16/8</t>
  </si>
  <si>
    <t>16/0</t>
  </si>
  <si>
    <t>36\8</t>
  </si>
  <si>
    <t>1-ДП</t>
  </si>
  <si>
    <t>1-ПП</t>
  </si>
  <si>
    <t>0/4</t>
  </si>
  <si>
    <t>28/8</t>
  </si>
  <si>
    <t>1.3.9.1</t>
  </si>
  <si>
    <t>1.3.9.2</t>
  </si>
  <si>
    <t>Кваліфікація: магістр з автоматизації та комп'ютерно-інтегрованих технологій</t>
  </si>
  <si>
    <t>ЗАТВЕРДЖЕНО:</t>
  </si>
  <si>
    <t>на засіданні Вченої ради</t>
  </si>
  <si>
    <t>(Ковальов В.Д.)</t>
  </si>
  <si>
    <t>форма навчання:     заочна</t>
  </si>
  <si>
    <t>32/16</t>
  </si>
  <si>
    <t>52/16</t>
  </si>
  <si>
    <t>60\16</t>
  </si>
  <si>
    <t>3. ПРАКТИЧНА ПІДГОТОВКА</t>
  </si>
  <si>
    <t>4. ДЕРЖАВНА АТЕСТАЦІЯ</t>
  </si>
  <si>
    <t>H</t>
  </si>
  <si>
    <t>K</t>
  </si>
  <si>
    <t>Розподіл годин на тиждень за курсами і семестрами</t>
  </si>
  <si>
    <t>Семестр</t>
  </si>
  <si>
    <t>Директор ЦДЗО</t>
  </si>
  <si>
    <t>М.М. Федоров</t>
  </si>
  <si>
    <t>Срок навчання - 1 рік 4 місяці</t>
  </si>
  <si>
    <r>
      <t xml:space="preserve">освітньо-професійна програма: </t>
    </r>
    <r>
      <rPr>
        <b/>
        <sz val="20"/>
        <rFont val="Times New Roman"/>
        <family val="1"/>
      </rPr>
      <t>"Автоматизація та комп'ютерно-інтегровані технології"</t>
    </r>
  </si>
  <si>
    <t>1.1 ЦИКЛ ЗАГАЛЬНОЇ ПІДГОТОВКИ</t>
  </si>
  <si>
    <t>2.1 ЦИКЛ ЗАГАЛЬНОЇ ПІДГОТОВКИ</t>
  </si>
  <si>
    <t>1.2 ЦИКЛ ПРОФЕСІЙНОЇ ПІДГОТОВКИ</t>
  </si>
  <si>
    <t>2.2 ЦИКЛ ПРОФЕСІЙНОЇ ПІДГОТОВКИ</t>
  </si>
  <si>
    <t>Разом п.1.1.:</t>
  </si>
  <si>
    <t>Аналіз, синтез і оптимізація інформаційних мереж</t>
  </si>
  <si>
    <t>1.1.2</t>
  </si>
  <si>
    <t>1.1.3</t>
  </si>
  <si>
    <t>1.1.4</t>
  </si>
  <si>
    <t>Оцінка ефективності проектних рішень</t>
  </si>
  <si>
    <t>Системний аналіз об'єктів автоматизації</t>
  </si>
  <si>
    <t>2.1.1</t>
  </si>
  <si>
    <t>2.1.2</t>
  </si>
  <si>
    <t>2.1.3</t>
  </si>
  <si>
    <t>2.1.4</t>
  </si>
  <si>
    <t>2.1.5</t>
  </si>
  <si>
    <t>20/8</t>
  </si>
  <si>
    <t>Дисципліна 1 семестру</t>
  </si>
  <si>
    <t>Дисципліна 2 семестру 2</t>
  </si>
  <si>
    <t>Дисципліна 2 семестру 1</t>
  </si>
  <si>
    <t>Разом п.2.1:</t>
  </si>
  <si>
    <t>Дисципліна 1 семестру 1</t>
  </si>
  <si>
    <t>Дисципліна 1 семестру 2</t>
  </si>
  <si>
    <t>Разом п.2.2:</t>
  </si>
  <si>
    <t>2.2.1</t>
  </si>
  <si>
    <t>2.2.2</t>
  </si>
  <si>
    <t>2.2.3</t>
  </si>
  <si>
    <t>2.2.4</t>
  </si>
  <si>
    <t>2.2.5</t>
  </si>
  <si>
    <t>2.2.6</t>
  </si>
  <si>
    <t>1.3 ПРАКТИЧНА ПІДГОТОВКА</t>
  </si>
  <si>
    <t>1.4.1</t>
  </si>
  <si>
    <t>Разом п.1.3</t>
  </si>
  <si>
    <t>Разом п.1.4</t>
  </si>
  <si>
    <t>12/4</t>
  </si>
  <si>
    <t>8\4</t>
  </si>
  <si>
    <t>8+16+8</t>
  </si>
  <si>
    <t>П/Д</t>
  </si>
  <si>
    <t>протокол № ____</t>
  </si>
  <si>
    <t>Педагогіка вищої школи та методологічні засади інженерної освіти</t>
  </si>
  <si>
    <t>Автоматизація процесів з використанням нанотехнологій</t>
  </si>
  <si>
    <t>Дисципліни з інших ОП ДДМА</t>
  </si>
  <si>
    <t>Моделювання складних систем</t>
  </si>
  <si>
    <t>Технологія обчислювального інтелекту</t>
  </si>
  <si>
    <t>1.4 АТЕСТАЦІЯ</t>
  </si>
  <si>
    <t>Науково-дослідна практика</t>
  </si>
  <si>
    <t>Кваліфікаційна робота магістра</t>
  </si>
  <si>
    <t>Сучасні інструменти моделювання та проектування</t>
  </si>
  <si>
    <t>Методи сиснтезу апаратних засобів</t>
  </si>
  <si>
    <t xml:space="preserve">Програмна обробка наукових досліджень </t>
  </si>
  <si>
    <t>2.2.7</t>
  </si>
  <si>
    <t>2.2.8</t>
  </si>
  <si>
    <t>2.2.9</t>
  </si>
  <si>
    <t>2.2.10</t>
  </si>
  <si>
    <t>Гідропневмоприводи та пристрої автоматики</t>
  </si>
  <si>
    <t>Дисципліна 2 семестру 3</t>
  </si>
  <si>
    <t>КРМ</t>
  </si>
  <si>
    <t>А</t>
  </si>
  <si>
    <t>Форма атестації (екзамен, дипломний проект (робота))</t>
  </si>
  <si>
    <t xml:space="preserve">                                       II. ЗВЕДЕНІ ДАНІ ПРО БЮДЖЕТ ЧАСУ, тижні                                                                                  ІІІ. ПРАКТИКА                                                  IV.  АТЕСТАЦІЯ</t>
  </si>
  <si>
    <t>Атестація</t>
  </si>
  <si>
    <t>Науково-дослідна</t>
  </si>
  <si>
    <t>І . ГРАФІК ОСВІТНЬОГО ПРОЦЕСУ</t>
  </si>
  <si>
    <t>№ з/п</t>
  </si>
  <si>
    <t>1.3</t>
  </si>
  <si>
    <t>/С</t>
  </si>
  <si>
    <t>28/16</t>
  </si>
  <si>
    <t>8/8</t>
  </si>
  <si>
    <t>36/16</t>
  </si>
  <si>
    <t>24/8</t>
  </si>
  <si>
    <t>48/20</t>
  </si>
  <si>
    <t xml:space="preserve">3. ПОЗАКРЕДИТНІ ДИСЦИПЛІНИ </t>
  </si>
  <si>
    <t>3.1</t>
  </si>
  <si>
    <t>Українська мова як іноземна (для іноземних громадян та осіб без громадянства)</t>
  </si>
  <si>
    <t>16\16</t>
  </si>
  <si>
    <t>8\8</t>
  </si>
  <si>
    <t>Гарант ОП</t>
  </si>
  <si>
    <t>/C</t>
  </si>
  <si>
    <t>План освітнього процесу на 2021-2022 н.р.                              (АКІТ магістр ЗВ)</t>
  </si>
  <si>
    <t>"      "                        2021р.</t>
  </si>
  <si>
    <t>16/12</t>
  </si>
  <si>
    <t>44/20</t>
  </si>
  <si>
    <t>О.В. Разживін</t>
  </si>
  <si>
    <t xml:space="preserve">Позначення: Н – настановна сесія; С – екзаменаційна сесія; П – практика; К – канікули; Д– виконання кваліфікаційної роботи; А - атестація </t>
  </si>
  <si>
    <t>Виконання кваліфікаційної роботи</t>
  </si>
  <si>
    <t>Роботизовані технологічні комплекси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</si>
</sst>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\ &quot;грн.&quot;_-;\-* #,##0\ &quot;грн.&quot;_-;_-* &quot;-&quot;\ &quot;грн.&quot;_-;_-@_-"/>
    <numFmt numFmtId="167" formatCode="_-* #,##0\ _г_р_н_._-;\-* #,##0\ _г_р_н_._-;_-* &quot;-&quot;\ _г_р_н_._-;_-@_-"/>
    <numFmt numFmtId="168" formatCode="_-* #,##0.00\ &quot;грн.&quot;_-;\-* #,##0.00\ &quot;грн.&quot;_-;_-* &quot;-&quot;??\ &quot;грн.&quot;_-;_-@_-"/>
    <numFmt numFmtId="169" formatCode="_-* #,##0.00\ _г_р_н_._-;\-* #,##0.00\ _г_р_н_._-;_-* &quot;-&quot;??\ _г_р_н_._-;_-@_-"/>
    <numFmt numFmtId="170" formatCode="#,##0_-;\-* #,##0_-;\ &quot;&quot;_-;_-@_-"/>
    <numFmt numFmtId="171" formatCode="#,##0;\-* #,##0_-;\ &quot;&quot;_-;_-@_-"/>
    <numFmt numFmtId="172" formatCode="0.0"/>
    <numFmt numFmtId="173" formatCode="#,##0_-;\-* #,##0_-;\ _-;_-@_-"/>
    <numFmt numFmtId="174" formatCode="#,##0;\-* #,##0_-;\ _-;_-@_-"/>
    <numFmt numFmtId="175" formatCode="#,##0.0_ ;\-#,##0.0\ "/>
  </numFmts>
  <fonts count="80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6"/>
      <name val="Times New Roman"/>
      <family val="1"/>
    </font>
    <font>
      <sz val="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6"/>
      <name val="Arial Cyr"/>
      <family val="2"/>
    </font>
    <font>
      <sz val="16"/>
      <name val="Times New Roman"/>
      <family val="1"/>
    </font>
    <font>
      <sz val="12"/>
      <name val="Arial Cyr"/>
      <family val="2"/>
    </font>
    <font>
      <b/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 Cyr"/>
      <family val="2"/>
    </font>
    <font>
      <sz val="18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4"/>
      <name val="Arial Cyr"/>
      <family val="0"/>
    </font>
    <font>
      <sz val="12"/>
      <name val="Arial"/>
      <family val="2"/>
    </font>
    <font>
      <b/>
      <sz val="12"/>
      <name val="Arial Cyr"/>
      <family val="0"/>
    </font>
    <font>
      <sz val="19"/>
      <name val="Times New Roman"/>
      <family val="1"/>
    </font>
    <font>
      <sz val="19"/>
      <name val="Arial Cyr"/>
      <family val="2"/>
    </font>
    <font>
      <sz val="14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22"/>
      <name val="Times New Roman"/>
      <family val="1"/>
    </font>
    <font>
      <u val="single"/>
      <sz val="22"/>
      <name val="Times New Roman"/>
      <family val="1"/>
    </font>
    <font>
      <b/>
      <i/>
      <sz val="12"/>
      <name val="Times New Roman"/>
      <family val="1"/>
    </font>
    <font>
      <b/>
      <sz val="11"/>
      <name val="Times New Roman Cyr"/>
      <family val="0"/>
    </font>
    <font>
      <sz val="11"/>
      <name val="Arial Cyr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0" fontId="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805">
    <xf numFmtId="0" fontId="0" fillId="0" borderId="0" xfId="0" applyAlignment="1">
      <alignment/>
    </xf>
    <xf numFmtId="170" fontId="7" fillId="0" borderId="0" xfId="0" applyNumberFormat="1" applyFont="1" applyFill="1" applyBorder="1" applyAlignment="1" applyProtection="1">
      <alignment vertical="center"/>
      <protection/>
    </xf>
    <xf numFmtId="170" fontId="1" fillId="0" borderId="0" xfId="0" applyNumberFormat="1" applyFont="1" applyFill="1" applyBorder="1" applyAlignment="1" applyProtection="1">
      <alignment vertical="center"/>
      <protection/>
    </xf>
    <xf numFmtId="17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70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left" wrapText="1"/>
    </xf>
    <xf numFmtId="170" fontId="5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170" fontId="1" fillId="0" borderId="0" xfId="0" applyNumberFormat="1" applyFont="1" applyFill="1" applyBorder="1" applyAlignment="1" applyProtection="1">
      <alignment vertical="justify"/>
      <protection/>
    </xf>
    <xf numFmtId="0" fontId="0" fillId="0" borderId="0" xfId="0" applyBorder="1" applyAlignment="1">
      <alignment/>
    </xf>
    <xf numFmtId="170" fontId="7" fillId="0" borderId="10" xfId="0" applyNumberFormat="1" applyFont="1" applyFill="1" applyBorder="1" applyAlignment="1" applyProtection="1">
      <alignment vertical="center"/>
      <protection/>
    </xf>
    <xf numFmtId="170" fontId="7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53" applyFont="1">
      <alignment/>
      <protection/>
    </xf>
    <xf numFmtId="0" fontId="1" fillId="0" borderId="0" xfId="54" applyFont="1" applyBorder="1" applyAlignment="1">
      <alignment horizontal="right" vertical="center"/>
      <protection/>
    </xf>
    <xf numFmtId="0" fontId="0" fillId="0" borderId="0" xfId="53" applyBorder="1" applyAlignment="1">
      <alignment horizontal="center" vertical="center"/>
      <protection/>
    </xf>
    <xf numFmtId="0" fontId="4" fillId="0" borderId="0" xfId="53" applyFont="1">
      <alignment/>
      <protection/>
    </xf>
    <xf numFmtId="0" fontId="12" fillId="0" borderId="0" xfId="54" applyFont="1">
      <alignment/>
      <protection/>
    </xf>
    <xf numFmtId="0" fontId="6" fillId="0" borderId="0" xfId="54" applyFont="1">
      <alignment/>
      <protection/>
    </xf>
    <xf numFmtId="0" fontId="1" fillId="0" borderId="0" xfId="53" applyFont="1" applyBorder="1">
      <alignment/>
      <protection/>
    </xf>
    <xf numFmtId="0" fontId="4" fillId="0" borderId="0" xfId="53" applyFont="1" applyAlignment="1">
      <alignment horizontal="left" vertical="center" wrapText="1"/>
      <protection/>
    </xf>
    <xf numFmtId="0" fontId="18" fillId="0" borderId="0" xfId="53" applyFont="1" applyBorder="1" applyAlignment="1">
      <alignment horizontal="left" vertical="center" wrapText="1"/>
      <protection/>
    </xf>
    <xf numFmtId="0" fontId="11" fillId="0" borderId="0" xfId="53" applyFont="1" applyBorder="1" applyAlignment="1">
      <alignment horizontal="left"/>
      <protection/>
    </xf>
    <xf numFmtId="0" fontId="4" fillId="0" borderId="0" xfId="53" applyFont="1" applyBorder="1" applyAlignment="1">
      <alignment horizontal="left"/>
      <protection/>
    </xf>
    <xf numFmtId="0" fontId="16" fillId="0" borderId="0" xfId="53" applyFont="1" applyBorder="1" applyAlignment="1">
      <alignment horizontal="center"/>
      <protection/>
    </xf>
    <xf numFmtId="0" fontId="20" fillId="0" borderId="0" xfId="53" applyFont="1" applyAlignment="1">
      <alignment/>
      <protection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170" fontId="4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Alignment="1">
      <alignment/>
    </xf>
    <xf numFmtId="0" fontId="25" fillId="0" borderId="0" xfId="0" applyFont="1" applyAlignment="1">
      <alignment/>
    </xf>
    <xf numFmtId="172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77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horizontal="center" vertical="center"/>
    </xf>
    <xf numFmtId="0" fontId="1" fillId="32" borderId="11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174" fontId="1" fillId="0" borderId="11" xfId="0" applyNumberFormat="1" applyFont="1" applyFill="1" applyBorder="1" applyAlignment="1" applyProtection="1">
      <alignment horizontal="center" vertical="center"/>
      <protection/>
    </xf>
    <xf numFmtId="170" fontId="1" fillId="0" borderId="11" xfId="0" applyNumberFormat="1" applyFont="1" applyFill="1" applyBorder="1" applyAlignment="1" applyProtection="1">
      <alignment horizontal="center" vertical="center"/>
      <protection/>
    </xf>
    <xf numFmtId="171" fontId="1" fillId="0" borderId="11" xfId="0" applyNumberFormat="1" applyFont="1" applyFill="1" applyBorder="1" applyAlignment="1" applyProtection="1">
      <alignment horizontal="center" vertical="center"/>
      <protection/>
    </xf>
    <xf numFmtId="171" fontId="1" fillId="0" borderId="14" xfId="0" applyNumberFormat="1" applyFont="1" applyFill="1" applyBorder="1" applyAlignment="1" applyProtection="1">
      <alignment horizontal="center" vertical="center"/>
      <protection/>
    </xf>
    <xf numFmtId="171" fontId="1" fillId="0" borderId="12" xfId="0" applyNumberFormat="1" applyFont="1" applyFill="1" applyBorder="1" applyAlignment="1" applyProtection="1">
      <alignment horizontal="center" vertical="center"/>
      <protection/>
    </xf>
    <xf numFmtId="170" fontId="1" fillId="0" borderId="11" xfId="0" applyNumberFormat="1" applyFont="1" applyFill="1" applyBorder="1" applyAlignment="1" applyProtection="1">
      <alignment vertical="center"/>
      <protection/>
    </xf>
    <xf numFmtId="170" fontId="1" fillId="0" borderId="14" xfId="0" applyNumberFormat="1" applyFont="1" applyFill="1" applyBorder="1" applyAlignment="1" applyProtection="1">
      <alignment vertical="center"/>
      <protection/>
    </xf>
    <xf numFmtId="170" fontId="1" fillId="0" borderId="12" xfId="0" applyNumberFormat="1" applyFont="1" applyFill="1" applyBorder="1" applyAlignment="1" applyProtection="1">
      <alignment vertical="center"/>
      <protection/>
    </xf>
    <xf numFmtId="170" fontId="1" fillId="0" borderId="13" xfId="0" applyNumberFormat="1" applyFont="1" applyFill="1" applyBorder="1" applyAlignment="1" applyProtection="1">
      <alignment vertical="center"/>
      <protection/>
    </xf>
    <xf numFmtId="1" fontId="1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170" fontId="1" fillId="0" borderId="11" xfId="0" applyNumberFormat="1" applyFont="1" applyFill="1" applyBorder="1" applyAlignment="1" applyProtection="1">
      <alignment horizontal="center" vertical="center"/>
      <protection/>
    </xf>
    <xf numFmtId="1" fontId="1" fillId="0" borderId="11" xfId="0" applyNumberFormat="1" applyFont="1" applyFill="1" applyBorder="1" applyAlignment="1">
      <alignment horizontal="left" vertical="center" wrapText="1"/>
    </xf>
    <xf numFmtId="2" fontId="1" fillId="0" borderId="11" xfId="0" applyNumberFormat="1" applyFont="1" applyFill="1" applyBorder="1" applyAlignment="1" applyProtection="1">
      <alignment horizontal="center" vertical="center"/>
      <protection/>
    </xf>
    <xf numFmtId="2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vertical="center" wrapText="1"/>
    </xf>
    <xf numFmtId="2" fontId="1" fillId="0" borderId="14" xfId="0" applyNumberFormat="1" applyFont="1" applyFill="1" applyBorder="1" applyAlignment="1">
      <alignment vertical="center" wrapText="1"/>
    </xf>
    <xf numFmtId="2" fontId="1" fillId="0" borderId="11" xfId="0" applyNumberFormat="1" applyFont="1" applyFill="1" applyBorder="1" applyAlignment="1" applyProtection="1">
      <alignment vertical="center"/>
      <protection/>
    </xf>
    <xf numFmtId="2" fontId="1" fillId="0" borderId="14" xfId="0" applyNumberFormat="1" applyFont="1" applyFill="1" applyBorder="1" applyAlignment="1" applyProtection="1">
      <alignment vertical="center"/>
      <protection/>
    </xf>
    <xf numFmtId="170" fontId="5" fillId="0" borderId="0" xfId="0" applyNumberFormat="1" applyFont="1" applyFill="1" applyBorder="1" applyAlignment="1" applyProtection="1">
      <alignment horizontal="center" vertical="center" wrapText="1"/>
      <protection/>
    </xf>
    <xf numFmtId="17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/>
    </xf>
    <xf numFmtId="170" fontId="1" fillId="0" borderId="15" xfId="0" applyNumberFormat="1" applyFont="1" applyFill="1" applyBorder="1" applyAlignment="1" applyProtection="1">
      <alignment horizontal="center" vertical="center"/>
      <protection/>
    </xf>
    <xf numFmtId="170" fontId="1" fillId="0" borderId="16" xfId="0" applyNumberFormat="1" applyFont="1" applyFill="1" applyBorder="1" applyAlignment="1" applyProtection="1">
      <alignment horizontal="center" vertical="center"/>
      <protection/>
    </xf>
    <xf numFmtId="17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1" fillId="0" borderId="18" xfId="0" applyFont="1" applyBorder="1" applyAlignment="1">
      <alignment/>
    </xf>
    <xf numFmtId="0" fontId="15" fillId="0" borderId="0" xfId="0" applyFont="1" applyAlignment="1">
      <alignment/>
    </xf>
    <xf numFmtId="174" fontId="1" fillId="0" borderId="14" xfId="0" applyNumberFormat="1" applyFont="1" applyFill="1" applyBorder="1" applyAlignment="1" applyProtection="1">
      <alignment horizontal="center" vertical="center"/>
      <protection/>
    </xf>
    <xf numFmtId="0" fontId="77" fillId="0" borderId="11" xfId="0" applyNumberFormat="1" applyFont="1" applyFill="1" applyBorder="1" applyAlignment="1" applyProtection="1">
      <alignment horizontal="center" vertical="center"/>
      <protection/>
    </xf>
    <xf numFmtId="172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172" fontId="1" fillId="0" borderId="13" xfId="0" applyNumberFormat="1" applyFont="1" applyFill="1" applyBorder="1" applyAlignment="1" applyProtection="1">
      <alignment horizontal="center" vertical="center"/>
      <protection/>
    </xf>
    <xf numFmtId="170" fontId="1" fillId="0" borderId="19" xfId="0" applyNumberFormat="1" applyFont="1" applyFill="1" applyBorder="1" applyAlignment="1" applyProtection="1">
      <alignment horizontal="center" vertical="center" wrapText="1"/>
      <protection/>
    </xf>
    <xf numFmtId="172" fontId="1" fillId="0" borderId="20" xfId="0" applyNumberFormat="1" applyFont="1" applyFill="1" applyBorder="1" applyAlignment="1">
      <alignment horizontal="center" vertical="center" wrapText="1"/>
    </xf>
    <xf numFmtId="172" fontId="1" fillId="0" borderId="19" xfId="0" applyNumberFormat="1" applyFont="1" applyFill="1" applyBorder="1" applyAlignment="1">
      <alignment horizontal="center" vertical="center" wrapText="1"/>
    </xf>
    <xf numFmtId="172" fontId="1" fillId="0" borderId="21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170" fontId="1" fillId="0" borderId="0" xfId="0" applyNumberFormat="1" applyFont="1" applyFill="1" applyBorder="1" applyAlignment="1" applyProtection="1">
      <alignment horizontal="center" vertical="center" wrapText="1"/>
      <protection/>
    </xf>
    <xf numFmtId="172" fontId="78" fillId="0" borderId="0" xfId="0" applyNumberFormat="1" applyFont="1" applyFill="1" applyBorder="1" applyAlignment="1">
      <alignment horizontal="center" vertical="center" wrapText="1"/>
    </xf>
    <xf numFmtId="172" fontId="1" fillId="0" borderId="22" xfId="0" applyNumberFormat="1" applyFont="1" applyFill="1" applyBorder="1" applyAlignment="1" applyProtection="1">
      <alignment horizontal="center" vertical="center"/>
      <protection/>
    </xf>
    <xf numFmtId="172" fontId="1" fillId="0" borderId="23" xfId="0" applyNumberFormat="1" applyFont="1" applyFill="1" applyBorder="1" applyAlignment="1" applyProtection="1">
      <alignment horizontal="center" vertical="center"/>
      <protection/>
    </xf>
    <xf numFmtId="170" fontId="1" fillId="0" borderId="24" xfId="0" applyNumberFormat="1" applyFont="1" applyFill="1" applyBorder="1" applyAlignment="1" applyProtection="1">
      <alignment horizontal="center" vertical="center" wrapText="1"/>
      <protection/>
    </xf>
    <xf numFmtId="17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171" fontId="1" fillId="0" borderId="15" xfId="0" applyNumberFormat="1" applyFont="1" applyFill="1" applyBorder="1" applyAlignment="1" applyProtection="1">
      <alignment horizontal="center" vertical="center"/>
      <protection/>
    </xf>
    <xf numFmtId="171" fontId="1" fillId="0" borderId="16" xfId="0" applyNumberFormat="1" applyFont="1" applyFill="1" applyBorder="1" applyAlignment="1" applyProtection="1">
      <alignment horizontal="center" vertical="center"/>
      <protection/>
    </xf>
    <xf numFmtId="171" fontId="1" fillId="0" borderId="28" xfId="0" applyNumberFormat="1" applyFont="1" applyFill="1" applyBorder="1" applyAlignment="1" applyProtection="1">
      <alignment horizontal="center" vertical="center"/>
      <protection/>
    </xf>
    <xf numFmtId="49" fontId="1" fillId="0" borderId="29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center" vertical="center" wrapText="1"/>
    </xf>
    <xf numFmtId="170" fontId="1" fillId="0" borderId="29" xfId="0" applyNumberFormat="1" applyFont="1" applyFill="1" applyBorder="1" applyAlignment="1" applyProtection="1">
      <alignment horizontal="center" vertical="center"/>
      <protection/>
    </xf>
    <xf numFmtId="2" fontId="1" fillId="0" borderId="29" xfId="0" applyNumberFormat="1" applyFont="1" applyFill="1" applyBorder="1" applyAlignment="1">
      <alignment horizontal="center" vertical="center" wrapText="1"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74" fontId="1" fillId="0" borderId="32" xfId="0" applyNumberFormat="1" applyFont="1" applyFill="1" applyBorder="1" applyAlignment="1" applyProtection="1">
      <alignment horizontal="center" vertical="center"/>
      <protection/>
    </xf>
    <xf numFmtId="174" fontId="1" fillId="0" borderId="33" xfId="0" applyNumberFormat="1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 wrapText="1"/>
    </xf>
    <xf numFmtId="2" fontId="1" fillId="0" borderId="33" xfId="0" applyNumberFormat="1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77" fillId="0" borderId="13" xfId="0" applyFont="1" applyBorder="1" applyAlignment="1">
      <alignment horizontal="center" vertical="center"/>
    </xf>
    <xf numFmtId="172" fontId="1" fillId="0" borderId="36" xfId="0" applyNumberFormat="1" applyFont="1" applyFill="1" applyBorder="1" applyAlignment="1" applyProtection="1">
      <alignment horizontal="center" vertical="center"/>
      <protection/>
    </xf>
    <xf numFmtId="174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34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49" fontId="1" fillId="0" borderId="38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1" fillId="0" borderId="39" xfId="0" applyNumberFormat="1" applyFont="1" applyFill="1" applyBorder="1" applyAlignment="1">
      <alignment horizontal="center" vertical="center" wrapText="1"/>
    </xf>
    <xf numFmtId="1" fontId="1" fillId="0" borderId="29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center" vertical="center" wrapText="1"/>
    </xf>
    <xf numFmtId="170" fontId="1" fillId="0" borderId="19" xfId="0" applyNumberFormat="1" applyFont="1" applyFill="1" applyBorder="1" applyAlignment="1" applyProtection="1">
      <alignment horizontal="center" vertical="center"/>
      <protection/>
    </xf>
    <xf numFmtId="174" fontId="1" fillId="0" borderId="40" xfId="0" applyNumberFormat="1" applyFont="1" applyFill="1" applyBorder="1" applyAlignment="1" applyProtection="1">
      <alignment horizontal="center" vertical="center"/>
      <protection/>
    </xf>
    <xf numFmtId="0" fontId="5" fillId="0" borderId="41" xfId="0" applyNumberFormat="1" applyFont="1" applyFill="1" applyBorder="1" applyAlignment="1" applyProtection="1">
      <alignment horizontal="center" vertical="center"/>
      <protection/>
    </xf>
    <xf numFmtId="175" fontId="1" fillId="0" borderId="12" xfId="0" applyNumberFormat="1" applyFont="1" applyFill="1" applyBorder="1" applyAlignment="1" applyProtection="1">
      <alignment horizontal="center" vertical="center"/>
      <protection/>
    </xf>
    <xf numFmtId="2" fontId="1" fillId="0" borderId="42" xfId="0" applyNumberFormat="1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49" fontId="1" fillId="0" borderId="38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72" fontId="1" fillId="0" borderId="17" xfId="0" applyNumberFormat="1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2" fontId="1" fillId="0" borderId="34" xfId="0" applyNumberFormat="1" applyFont="1" applyFill="1" applyBorder="1" applyAlignment="1">
      <alignment vertical="center" wrapText="1"/>
    </xf>
    <xf numFmtId="2" fontId="1" fillId="0" borderId="32" xfId="0" applyNumberFormat="1" applyFont="1" applyFill="1" applyBorder="1" applyAlignment="1">
      <alignment vertical="center" wrapText="1"/>
    </xf>
    <xf numFmtId="2" fontId="1" fillId="0" borderId="33" xfId="0" applyNumberFormat="1" applyFont="1" applyFill="1" applyBorder="1" applyAlignment="1">
      <alignment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vertical="center" wrapText="1"/>
    </xf>
    <xf numFmtId="0" fontId="1" fillId="0" borderId="46" xfId="0" applyFont="1" applyFill="1" applyBorder="1" applyAlignment="1">
      <alignment vertical="center" wrapText="1"/>
    </xf>
    <xf numFmtId="2" fontId="1" fillId="0" borderId="44" xfId="0" applyNumberFormat="1" applyFont="1" applyFill="1" applyBorder="1" applyAlignment="1">
      <alignment vertical="center" wrapText="1"/>
    </xf>
    <xf numFmtId="2" fontId="1" fillId="0" borderId="29" xfId="0" applyNumberFormat="1" applyFont="1" applyFill="1" applyBorder="1" applyAlignment="1">
      <alignment vertical="center" wrapText="1"/>
    </xf>
    <xf numFmtId="2" fontId="1" fillId="0" borderId="30" xfId="0" applyNumberFormat="1" applyFont="1" applyFill="1" applyBorder="1" applyAlignment="1">
      <alignment vertical="center" wrapText="1"/>
    </xf>
    <xf numFmtId="1" fontId="1" fillId="0" borderId="43" xfId="0" applyNumberFormat="1" applyFont="1" applyFill="1" applyBorder="1" applyAlignment="1">
      <alignment horizontal="left" vertical="center" wrapText="1"/>
    </xf>
    <xf numFmtId="170" fontId="1" fillId="0" borderId="43" xfId="0" applyNumberFormat="1" applyFont="1" applyFill="1" applyBorder="1" applyAlignment="1" applyProtection="1">
      <alignment horizontal="center" vertical="center"/>
      <protection/>
    </xf>
    <xf numFmtId="0" fontId="1" fillId="0" borderId="43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vertical="center" wrapText="1"/>
      <protection/>
    </xf>
    <xf numFmtId="2" fontId="1" fillId="0" borderId="37" xfId="0" applyNumberFormat="1" applyFont="1" applyFill="1" applyBorder="1" applyAlignment="1" applyProtection="1">
      <alignment vertical="center"/>
      <protection/>
    </xf>
    <xf numFmtId="170" fontId="1" fillId="0" borderId="19" xfId="0" applyNumberFormat="1" applyFont="1" applyFill="1" applyBorder="1" applyAlignment="1" applyProtection="1">
      <alignment vertical="center"/>
      <protection/>
    </xf>
    <xf numFmtId="170" fontId="1" fillId="0" borderId="21" xfId="0" applyNumberFormat="1" applyFont="1" applyFill="1" applyBorder="1" applyAlignment="1" applyProtection="1">
      <alignment vertical="center"/>
      <protection/>
    </xf>
    <xf numFmtId="172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172" fontId="5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47" xfId="0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>
      <alignment horizontal="left" vertical="center" wrapText="1"/>
    </xf>
    <xf numFmtId="172" fontId="1" fillId="0" borderId="48" xfId="0" applyNumberFormat="1" applyFont="1" applyFill="1" applyBorder="1" applyAlignment="1">
      <alignment horizontal="center" vertical="center" wrapText="1"/>
    </xf>
    <xf numFmtId="1" fontId="1" fillId="0" borderId="32" xfId="0" applyNumberFormat="1" applyFont="1" applyFill="1" applyBorder="1" applyAlignment="1">
      <alignment horizontal="left" vertical="center" wrapText="1"/>
    </xf>
    <xf numFmtId="170" fontId="1" fillId="0" borderId="32" xfId="0" applyNumberFormat="1" applyFont="1" applyFill="1" applyBorder="1" applyAlignment="1" applyProtection="1">
      <alignment horizontal="center" vertical="center"/>
      <protection/>
    </xf>
    <xf numFmtId="172" fontId="1" fillId="0" borderId="48" xfId="0" applyNumberFormat="1" applyFont="1" applyFill="1" applyBorder="1" applyAlignment="1" applyProtection="1">
      <alignment horizontal="center" vertical="center"/>
      <protection/>
    </xf>
    <xf numFmtId="1" fontId="1" fillId="0" borderId="32" xfId="0" applyNumberFormat="1" applyFont="1" applyFill="1" applyBorder="1" applyAlignment="1">
      <alignment horizontal="left" vertical="center" wrapText="1"/>
    </xf>
    <xf numFmtId="170" fontId="1" fillId="0" borderId="49" xfId="0" applyNumberFormat="1" applyFont="1" applyFill="1" applyBorder="1" applyAlignment="1" applyProtection="1">
      <alignment horizontal="center" vertical="center"/>
      <protection/>
    </xf>
    <xf numFmtId="170" fontId="1" fillId="0" borderId="50" xfId="0" applyNumberFormat="1" applyFont="1" applyFill="1" applyBorder="1" applyAlignment="1" applyProtection="1">
      <alignment horizontal="center" vertical="center"/>
      <protection/>
    </xf>
    <xf numFmtId="0" fontId="1" fillId="0" borderId="51" xfId="0" applyNumberFormat="1" applyFont="1" applyFill="1" applyBorder="1" applyAlignment="1" applyProtection="1">
      <alignment horizontal="center" vertical="center"/>
      <protection/>
    </xf>
    <xf numFmtId="1" fontId="1" fillId="0" borderId="15" xfId="0" applyNumberFormat="1" applyFont="1" applyFill="1" applyBorder="1" applyAlignment="1">
      <alignment horizontal="left" vertical="center" wrapText="1"/>
    </xf>
    <xf numFmtId="0" fontId="1" fillId="0" borderId="52" xfId="0" applyNumberFormat="1" applyFont="1" applyFill="1" applyBorder="1" applyAlignment="1" applyProtection="1">
      <alignment horizontal="center" vertical="center"/>
      <protection/>
    </xf>
    <xf numFmtId="172" fontId="5" fillId="0" borderId="46" xfId="0" applyNumberFormat="1" applyFont="1" applyFill="1" applyBorder="1" applyAlignment="1">
      <alignment horizontal="center" vertical="center" wrapText="1"/>
    </xf>
    <xf numFmtId="172" fontId="5" fillId="0" borderId="41" xfId="0" applyNumberFormat="1" applyFont="1" applyFill="1" applyBorder="1" applyAlignment="1">
      <alignment horizontal="center" vertical="center" wrapText="1"/>
    </xf>
    <xf numFmtId="172" fontId="5" fillId="0" borderId="45" xfId="0" applyNumberFormat="1" applyFont="1" applyFill="1" applyBorder="1" applyAlignment="1">
      <alignment horizontal="center" vertical="center" wrapText="1"/>
    </xf>
    <xf numFmtId="2" fontId="5" fillId="0" borderId="44" xfId="0" applyNumberFormat="1" applyFont="1" applyFill="1" applyBorder="1" applyAlignment="1">
      <alignment horizontal="center" vertical="center" wrapText="1"/>
    </xf>
    <xf numFmtId="2" fontId="5" fillId="0" borderId="29" xfId="0" applyNumberFormat="1" applyFont="1" applyFill="1" applyBorder="1" applyAlignment="1">
      <alignment horizontal="center" vertical="center" wrapText="1"/>
    </xf>
    <xf numFmtId="2" fontId="5" fillId="0" borderId="30" xfId="0" applyNumberFormat="1" applyFont="1" applyFill="1" applyBorder="1" applyAlignment="1">
      <alignment horizontal="center" vertical="center" wrapText="1"/>
    </xf>
    <xf numFmtId="172" fontId="5" fillId="0" borderId="46" xfId="0" applyNumberFormat="1" applyFont="1" applyFill="1" applyBorder="1" applyAlignment="1" applyProtection="1">
      <alignment horizontal="center" vertical="center"/>
      <protection/>
    </xf>
    <xf numFmtId="172" fontId="5" fillId="0" borderId="53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" fillId="0" borderId="33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 applyProtection="1">
      <alignment horizontal="center" vertical="center"/>
      <protection/>
    </xf>
    <xf numFmtId="1" fontId="77" fillId="0" borderId="54" xfId="0" applyNumberFormat="1" applyFont="1" applyFill="1" applyBorder="1" applyAlignment="1" applyProtection="1">
      <alignment horizontal="center" vertical="center"/>
      <protection/>
    </xf>
    <xf numFmtId="0" fontId="1" fillId="0" borderId="55" xfId="0" applyFont="1" applyBorder="1" applyAlignment="1">
      <alignment horizontal="center" vertical="center" wrapText="1"/>
    </xf>
    <xf numFmtId="0" fontId="77" fillId="0" borderId="56" xfId="0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77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170" fontId="1" fillId="0" borderId="59" xfId="0" applyNumberFormat="1" applyFont="1" applyFill="1" applyBorder="1" applyAlignment="1" applyProtection="1">
      <alignment horizontal="center" vertical="center"/>
      <protection/>
    </xf>
    <xf numFmtId="0" fontId="15" fillId="0" borderId="60" xfId="0" applyFont="1" applyBorder="1" applyAlignment="1">
      <alignment/>
    </xf>
    <xf numFmtId="0" fontId="1" fillId="32" borderId="32" xfId="0" applyNumberFormat="1" applyFont="1" applyFill="1" applyBorder="1" applyAlignment="1">
      <alignment horizontal="left" vertical="center" wrapText="1"/>
    </xf>
    <xf numFmtId="170" fontId="1" fillId="0" borderId="45" xfId="0" applyNumberFormat="1" applyFont="1" applyFill="1" applyBorder="1" applyAlignment="1" applyProtection="1">
      <alignment horizontal="center" vertical="center"/>
      <protection/>
    </xf>
    <xf numFmtId="172" fontId="5" fillId="0" borderId="5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1" fontId="1" fillId="0" borderId="43" xfId="0" applyNumberFormat="1" applyFont="1" applyFill="1" applyBorder="1" applyAlignment="1">
      <alignment vertical="center" wrapText="1"/>
    </xf>
    <xf numFmtId="0" fontId="1" fillId="0" borderId="43" xfId="0" applyFont="1" applyFill="1" applyBorder="1" applyAlignment="1">
      <alignment horizontal="center" vertical="center" wrapText="1"/>
    </xf>
    <xf numFmtId="170" fontId="1" fillId="0" borderId="43" xfId="0" applyNumberFormat="1" applyFont="1" applyFill="1" applyBorder="1" applyAlignment="1" applyProtection="1">
      <alignment horizontal="center" vertical="center"/>
      <protection/>
    </xf>
    <xf numFmtId="172" fontId="1" fillId="0" borderId="49" xfId="0" applyNumberFormat="1" applyFont="1" applyFill="1" applyBorder="1" applyAlignment="1" applyProtection="1">
      <alignment horizontal="center" vertical="center"/>
      <protection/>
    </xf>
    <xf numFmtId="0" fontId="15" fillId="0" borderId="43" xfId="0" applyFont="1" applyBorder="1" applyAlignment="1">
      <alignment horizontal="center" vertical="center"/>
    </xf>
    <xf numFmtId="172" fontId="5" fillId="0" borderId="49" xfId="0" applyNumberFormat="1" applyFont="1" applyBorder="1" applyAlignment="1">
      <alignment horizontal="center" vertical="center"/>
    </xf>
    <xf numFmtId="1" fontId="1" fillId="0" borderId="44" xfId="0" applyNumberFormat="1" applyFont="1" applyBorder="1" applyAlignment="1">
      <alignment horizontal="center" vertical="center"/>
    </xf>
    <xf numFmtId="1" fontId="1" fillId="0" borderId="29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0" fontId="1" fillId="0" borderId="32" xfId="0" applyFont="1" applyFill="1" applyBorder="1" applyAlignment="1">
      <alignment vertical="center" wrapText="1"/>
    </xf>
    <xf numFmtId="0" fontId="1" fillId="0" borderId="48" xfId="0" applyFont="1" applyFill="1" applyBorder="1" applyAlignment="1">
      <alignment vertical="center" wrapText="1"/>
    </xf>
    <xf numFmtId="1" fontId="5" fillId="0" borderId="61" xfId="0" applyNumberFormat="1" applyFont="1" applyFill="1" applyBorder="1" applyAlignment="1" applyProtection="1">
      <alignment horizontal="center" vertical="center"/>
      <protection/>
    </xf>
    <xf numFmtId="0" fontId="1" fillId="0" borderId="45" xfId="0" applyNumberFormat="1" applyFont="1" applyFill="1" applyBorder="1" applyAlignment="1" applyProtection="1">
      <alignment horizontal="center" vertical="center"/>
      <protection/>
    </xf>
    <xf numFmtId="0" fontId="5" fillId="0" borderId="62" xfId="0" applyNumberFormat="1" applyFont="1" applyFill="1" applyBorder="1" applyAlignment="1" applyProtection="1">
      <alignment horizontal="center" vertical="center"/>
      <protection/>
    </xf>
    <xf numFmtId="0" fontId="5" fillId="0" borderId="63" xfId="0" applyNumberFormat="1" applyFont="1" applyFill="1" applyBorder="1" applyAlignment="1" applyProtection="1">
      <alignment horizontal="center" vertical="center"/>
      <protection/>
    </xf>
    <xf numFmtId="174" fontId="1" fillId="0" borderId="35" xfId="0" applyNumberFormat="1" applyFont="1" applyFill="1" applyBorder="1" applyAlignment="1" applyProtection="1">
      <alignment vertical="center"/>
      <protection/>
    </xf>
    <xf numFmtId="0" fontId="1" fillId="0" borderId="28" xfId="0" applyNumberFormat="1" applyFont="1" applyFill="1" applyBorder="1" applyAlignment="1" applyProtection="1">
      <alignment horizontal="center" vertical="center"/>
      <protection/>
    </xf>
    <xf numFmtId="172" fontId="1" fillId="0" borderId="38" xfId="0" applyNumberFormat="1" applyFont="1" applyFill="1" applyBorder="1" applyAlignment="1" applyProtection="1">
      <alignment horizontal="center" vertical="center"/>
      <protection/>
    </xf>
    <xf numFmtId="170" fontId="1" fillId="0" borderId="40" xfId="0" applyNumberFormat="1" applyFont="1" applyFill="1" applyBorder="1" applyAlignment="1" applyProtection="1">
      <alignment horizontal="center" vertical="center"/>
      <protection/>
    </xf>
    <xf numFmtId="49" fontId="1" fillId="0" borderId="35" xfId="0" applyNumberFormat="1" applyFont="1" applyFill="1" applyBorder="1" applyAlignment="1" applyProtection="1">
      <alignment horizontal="center" vertical="center"/>
      <protection/>
    </xf>
    <xf numFmtId="49" fontId="1" fillId="0" borderId="28" xfId="0" applyNumberFormat="1" applyFont="1" applyFill="1" applyBorder="1" applyAlignment="1" applyProtection="1">
      <alignment horizontal="center" vertical="center"/>
      <protection/>
    </xf>
    <xf numFmtId="0" fontId="1" fillId="0" borderId="28" xfId="0" applyNumberFormat="1" applyFont="1" applyFill="1" applyBorder="1" applyAlignment="1">
      <alignment horizontal="center" vertical="center" wrapText="1"/>
    </xf>
    <xf numFmtId="170" fontId="1" fillId="0" borderId="35" xfId="0" applyNumberFormat="1" applyFont="1" applyFill="1" applyBorder="1" applyAlignment="1" applyProtection="1">
      <alignment vertical="center"/>
      <protection/>
    </xf>
    <xf numFmtId="170" fontId="1" fillId="0" borderId="39" xfId="0" applyNumberFormat="1" applyFont="1" applyFill="1" applyBorder="1" applyAlignment="1" applyProtection="1">
      <alignment vertical="center"/>
      <protection/>
    </xf>
    <xf numFmtId="170" fontId="1" fillId="0" borderId="20" xfId="0" applyNumberFormat="1" applyFont="1" applyFill="1" applyBorder="1" applyAlignment="1" applyProtection="1">
      <alignment vertical="center"/>
      <protection/>
    </xf>
    <xf numFmtId="0" fontId="15" fillId="0" borderId="0" xfId="0" applyFont="1" applyBorder="1" applyAlignment="1">
      <alignment/>
    </xf>
    <xf numFmtId="172" fontId="5" fillId="0" borderId="64" xfId="0" applyNumberFormat="1" applyFont="1" applyFill="1" applyBorder="1" applyAlignment="1">
      <alignment horizontal="center" vertical="center" wrapText="1"/>
    </xf>
    <xf numFmtId="172" fontId="5" fillId="0" borderId="65" xfId="0" applyNumberFormat="1" applyFont="1" applyFill="1" applyBorder="1" applyAlignment="1">
      <alignment horizontal="center" vertical="center" wrapText="1"/>
    </xf>
    <xf numFmtId="0" fontId="15" fillId="0" borderId="18" xfId="0" applyFont="1" applyBorder="1" applyAlignment="1">
      <alignment/>
    </xf>
    <xf numFmtId="0" fontId="15" fillId="0" borderId="64" xfId="0" applyFont="1" applyBorder="1" applyAlignment="1">
      <alignment/>
    </xf>
    <xf numFmtId="0" fontId="15" fillId="0" borderId="65" xfId="0" applyFont="1" applyBorder="1" applyAlignment="1">
      <alignment/>
    </xf>
    <xf numFmtId="0" fontId="15" fillId="0" borderId="66" xfId="0" applyFont="1" applyBorder="1" applyAlignment="1">
      <alignment/>
    </xf>
    <xf numFmtId="0" fontId="15" fillId="0" borderId="34" xfId="0" applyFont="1" applyBorder="1" applyAlignment="1">
      <alignment/>
    </xf>
    <xf numFmtId="0" fontId="15" fillId="0" borderId="65" xfId="0" applyFont="1" applyFill="1" applyBorder="1" applyAlignment="1">
      <alignment/>
    </xf>
    <xf numFmtId="0" fontId="15" fillId="0" borderId="66" xfId="0" applyFont="1" applyFill="1" applyBorder="1" applyAlignment="1">
      <alignment/>
    </xf>
    <xf numFmtId="0" fontId="15" fillId="0" borderId="67" xfId="0" applyFont="1" applyBorder="1" applyAlignment="1">
      <alignment/>
    </xf>
    <xf numFmtId="1" fontId="1" fillId="0" borderId="15" xfId="0" applyNumberFormat="1" applyFont="1" applyFill="1" applyBorder="1" applyAlignment="1">
      <alignment horizontal="left" vertical="center" wrapText="1"/>
    </xf>
    <xf numFmtId="0" fontId="15" fillId="0" borderId="37" xfId="0" applyFont="1" applyBorder="1" applyAlignment="1">
      <alignment/>
    </xf>
    <xf numFmtId="0" fontId="15" fillId="0" borderId="44" xfId="0" applyFont="1" applyBorder="1" applyAlignment="1">
      <alignment/>
    </xf>
    <xf numFmtId="0" fontId="15" fillId="0" borderId="6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1" fillId="0" borderId="68" xfId="0" applyFont="1" applyBorder="1" applyAlignment="1">
      <alignment horizontal="center" vertical="center"/>
    </xf>
    <xf numFmtId="0" fontId="31" fillId="0" borderId="69" xfId="0" applyFont="1" applyBorder="1" applyAlignment="1">
      <alignment horizontal="center" vertical="center"/>
    </xf>
    <xf numFmtId="0" fontId="31" fillId="0" borderId="70" xfId="0" applyFont="1" applyBorder="1" applyAlignment="1">
      <alignment horizontal="center" vertical="center"/>
    </xf>
    <xf numFmtId="0" fontId="31" fillId="0" borderId="71" xfId="0" applyFont="1" applyBorder="1" applyAlignment="1">
      <alignment horizontal="center" vertical="center"/>
    </xf>
    <xf numFmtId="0" fontId="31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/>
    </xf>
    <xf numFmtId="0" fontId="1" fillId="0" borderId="56" xfId="0" applyFont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1" fillId="0" borderId="74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9" fillId="0" borderId="0" xfId="54" applyFont="1">
      <alignment/>
      <protection/>
    </xf>
    <xf numFmtId="0" fontId="14" fillId="0" borderId="0" xfId="54" applyFont="1">
      <alignment/>
      <protection/>
    </xf>
    <xf numFmtId="0" fontId="13" fillId="0" borderId="0" xfId="54" applyFont="1">
      <alignment/>
      <protection/>
    </xf>
    <xf numFmtId="0" fontId="14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49" fontId="6" fillId="0" borderId="0" xfId="54" applyNumberFormat="1" applyFont="1" applyBorder="1" applyAlignment="1">
      <alignment horizontal="right" vertical="center"/>
      <protection/>
    </xf>
    <xf numFmtId="49" fontId="12" fillId="0" borderId="0" xfId="0" applyNumberFormat="1" applyFont="1" applyBorder="1" applyAlignment="1">
      <alignment horizontal="right" vertical="center"/>
    </xf>
    <xf numFmtId="0" fontId="4" fillId="0" borderId="0" xfId="54" applyFont="1" applyBorder="1" applyAlignment="1">
      <alignment horizontal="right" vertical="center"/>
      <protection/>
    </xf>
    <xf numFmtId="0" fontId="1" fillId="0" borderId="0" xfId="53" applyFont="1" applyBorder="1" applyAlignment="1">
      <alignment horizontal="center"/>
      <protection/>
    </xf>
    <xf numFmtId="0" fontId="6" fillId="0" borderId="0" xfId="53" applyFont="1" applyBorder="1" applyAlignment="1">
      <alignment/>
      <protection/>
    </xf>
    <xf numFmtId="0" fontId="12" fillId="0" borderId="0" xfId="0" applyFont="1" applyFill="1" applyBorder="1" applyAlignment="1">
      <alignment/>
    </xf>
    <xf numFmtId="49" fontId="5" fillId="0" borderId="24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170" fontId="1" fillId="0" borderId="40" xfId="0" applyNumberFormat="1" applyFont="1" applyFill="1" applyBorder="1" applyAlignment="1" applyProtection="1">
      <alignment vertical="center"/>
      <protection/>
    </xf>
    <xf numFmtId="172" fontId="5" fillId="0" borderId="41" xfId="0" applyNumberFormat="1" applyFont="1" applyBorder="1" applyAlignment="1">
      <alignment horizontal="center" vertical="center"/>
    </xf>
    <xf numFmtId="172" fontId="5" fillId="0" borderId="45" xfId="0" applyNumberFormat="1" applyFont="1" applyBorder="1" applyAlignment="1">
      <alignment horizontal="center" vertical="center"/>
    </xf>
    <xf numFmtId="172" fontId="5" fillId="0" borderId="46" xfId="0" applyNumberFormat="1" applyFont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 wrapText="1"/>
    </xf>
    <xf numFmtId="172" fontId="5" fillId="0" borderId="77" xfId="0" applyNumberFormat="1" applyFont="1" applyFill="1" applyBorder="1" applyAlignment="1">
      <alignment horizontal="center" vertical="center" wrapText="1"/>
    </xf>
    <xf numFmtId="172" fontId="5" fillId="0" borderId="20" xfId="0" applyNumberFormat="1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/>
    </xf>
    <xf numFmtId="1" fontId="1" fillId="0" borderId="54" xfId="0" applyNumberFormat="1" applyFont="1" applyFill="1" applyBorder="1" applyAlignment="1" applyProtection="1">
      <alignment horizontal="center" vertical="center"/>
      <protection/>
    </xf>
    <xf numFmtId="172" fontId="1" fillId="0" borderId="0" xfId="0" applyNumberFormat="1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1" fontId="1" fillId="0" borderId="13" xfId="0" applyNumberFormat="1" applyFont="1" applyFill="1" applyBorder="1" applyAlignment="1">
      <alignment horizontal="left" vertical="center" wrapText="1"/>
    </xf>
    <xf numFmtId="49" fontId="1" fillId="0" borderId="36" xfId="0" applyNumberFormat="1" applyFont="1" applyFill="1" applyBorder="1" applyAlignment="1">
      <alignment horizontal="left" vertical="center" wrapText="1"/>
    </xf>
    <xf numFmtId="1" fontId="1" fillId="0" borderId="13" xfId="0" applyNumberFormat="1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1" fillId="0" borderId="41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" fontId="1" fillId="0" borderId="46" xfId="0" applyNumberFormat="1" applyFont="1" applyFill="1" applyBorder="1" applyAlignment="1">
      <alignment horizontal="left" vertical="center" wrapText="1"/>
    </xf>
    <xf numFmtId="170" fontId="1" fillId="0" borderId="42" xfId="0" applyNumberFormat="1" applyFont="1" applyFill="1" applyBorder="1" applyAlignment="1" applyProtection="1">
      <alignment horizontal="center" vertical="center" wrapText="1"/>
      <protection/>
    </xf>
    <xf numFmtId="172" fontId="5" fillId="0" borderId="67" xfId="0" applyNumberFormat="1" applyFont="1" applyFill="1" applyBorder="1" applyAlignment="1" applyProtection="1">
      <alignment horizontal="center" vertical="center"/>
      <protection/>
    </xf>
    <xf numFmtId="170" fontId="1" fillId="0" borderId="31" xfId="0" applyNumberFormat="1" applyFont="1" applyFill="1" applyBorder="1" applyAlignment="1" applyProtection="1">
      <alignment horizontal="center" vertical="center"/>
      <protection/>
    </xf>
    <xf numFmtId="17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>
      <alignment horizontal="center" vertical="center" wrapText="1"/>
    </xf>
    <xf numFmtId="172" fontId="5" fillId="0" borderId="60" xfId="0" applyNumberFormat="1" applyFont="1" applyFill="1" applyBorder="1" applyAlignment="1">
      <alignment horizontal="center" vertical="center" wrapText="1"/>
    </xf>
    <xf numFmtId="49" fontId="1" fillId="0" borderId="39" xfId="0" applyNumberFormat="1" applyFont="1" applyFill="1" applyBorder="1" applyAlignment="1">
      <alignment horizontal="center" vertical="center" wrapText="1"/>
    </xf>
    <xf numFmtId="172" fontId="5" fillId="0" borderId="19" xfId="0" applyNumberFormat="1" applyFont="1" applyFill="1" applyBorder="1" applyAlignment="1">
      <alignment horizontal="center" vertical="center" wrapText="1"/>
    </xf>
    <xf numFmtId="172" fontId="5" fillId="0" borderId="21" xfId="0" applyNumberFormat="1" applyFont="1" applyFill="1" applyBorder="1" applyAlignment="1">
      <alignment horizontal="center" vertical="center" wrapText="1"/>
    </xf>
    <xf numFmtId="0" fontId="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78" xfId="0" applyNumberFormat="1" applyFont="1" applyFill="1" applyBorder="1" applyAlignment="1" applyProtection="1">
      <alignment horizontal="center" vertical="center"/>
      <protection/>
    </xf>
    <xf numFmtId="0" fontId="1" fillId="0" borderId="79" xfId="0" applyNumberFormat="1" applyFont="1" applyFill="1" applyBorder="1" applyAlignment="1" applyProtection="1">
      <alignment horizontal="center" vertical="center"/>
      <protection/>
    </xf>
    <xf numFmtId="17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50" xfId="0" applyFont="1" applyFill="1" applyBorder="1" applyAlignment="1">
      <alignment horizontal="center" vertical="center" wrapText="1"/>
    </xf>
    <xf numFmtId="172" fontId="1" fillId="0" borderId="80" xfId="0" applyNumberFormat="1" applyFont="1" applyFill="1" applyBorder="1" applyAlignment="1" applyProtection="1">
      <alignment horizontal="center" vertical="center"/>
      <protection/>
    </xf>
    <xf numFmtId="172" fontId="1" fillId="0" borderId="80" xfId="0" applyNumberFormat="1" applyFont="1" applyFill="1" applyBorder="1" applyAlignment="1">
      <alignment horizontal="center" vertical="center" wrapText="1"/>
    </xf>
    <xf numFmtId="172" fontId="5" fillId="0" borderId="76" xfId="0" applyNumberFormat="1" applyFont="1" applyFill="1" applyBorder="1" applyAlignment="1">
      <alignment horizontal="center" vertical="center" wrapText="1"/>
    </xf>
    <xf numFmtId="172" fontId="1" fillId="0" borderId="81" xfId="0" applyNumberFormat="1" applyFont="1" applyFill="1" applyBorder="1" applyAlignment="1" applyProtection="1">
      <alignment horizontal="center" vertical="center"/>
      <protection/>
    </xf>
    <xf numFmtId="172" fontId="1" fillId="0" borderId="82" xfId="0" applyNumberFormat="1" applyFont="1" applyFill="1" applyBorder="1" applyAlignment="1" applyProtection="1">
      <alignment horizontal="center" vertical="center"/>
      <protection/>
    </xf>
    <xf numFmtId="172" fontId="5" fillId="0" borderId="83" xfId="0" applyNumberFormat="1" applyFont="1" applyFill="1" applyBorder="1" applyAlignment="1">
      <alignment horizontal="center" vertical="center" wrapText="1"/>
    </xf>
    <xf numFmtId="1" fontId="1" fillId="0" borderId="48" xfId="0" applyNumberFormat="1" applyFont="1" applyFill="1" applyBorder="1" applyAlignment="1">
      <alignment horizontal="left" vertical="center" wrapText="1"/>
    </xf>
    <xf numFmtId="0" fontId="1" fillId="0" borderId="38" xfId="0" applyNumberFormat="1" applyFont="1" applyFill="1" applyBorder="1" applyAlignment="1">
      <alignment horizontal="center" vertical="center" wrapText="1"/>
    </xf>
    <xf numFmtId="0" fontId="1" fillId="0" borderId="27" xfId="0" applyNumberFormat="1" applyFont="1" applyFill="1" applyBorder="1" applyAlignment="1" applyProtection="1">
      <alignment horizontal="center" vertical="center"/>
      <protection/>
    </xf>
    <xf numFmtId="172" fontId="1" fillId="0" borderId="81" xfId="0" applyNumberFormat="1" applyFont="1" applyFill="1" applyBorder="1" applyAlignment="1">
      <alignment horizontal="center" vertical="center" wrapText="1"/>
    </xf>
    <xf numFmtId="172" fontId="1" fillId="0" borderId="82" xfId="0" applyNumberFormat="1" applyFont="1" applyFill="1" applyBorder="1" applyAlignment="1">
      <alignment horizontal="center" vertical="center" wrapText="1"/>
    </xf>
    <xf numFmtId="172" fontId="5" fillId="0" borderId="84" xfId="0" applyNumberFormat="1" applyFont="1" applyFill="1" applyBorder="1" applyAlignment="1">
      <alignment horizontal="center" vertical="center" wrapText="1"/>
    </xf>
    <xf numFmtId="49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>
      <alignment horizontal="center" vertical="center" wrapText="1"/>
    </xf>
    <xf numFmtId="170" fontId="1" fillId="0" borderId="85" xfId="0" applyNumberFormat="1" applyFont="1" applyFill="1" applyBorder="1" applyAlignment="1" applyProtection="1">
      <alignment horizontal="center" vertical="center"/>
      <protection/>
    </xf>
    <xf numFmtId="2" fontId="5" fillId="0" borderId="42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2" fontId="5" fillId="0" borderId="3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0" borderId="30" xfId="0" applyFont="1" applyFill="1" applyBorder="1" applyAlignment="1">
      <alignment horizontal="center" vertical="center" wrapText="1"/>
    </xf>
    <xf numFmtId="172" fontId="1" fillId="0" borderId="79" xfId="0" applyNumberFormat="1" applyFont="1" applyFill="1" applyBorder="1" applyAlignment="1" applyProtection="1">
      <alignment horizontal="center" vertical="center"/>
      <protection/>
    </xf>
    <xf numFmtId="170" fontId="1" fillId="0" borderId="85" xfId="0" applyNumberFormat="1" applyFont="1" applyFill="1" applyBorder="1" applyAlignment="1" applyProtection="1">
      <alignment horizontal="center" vertical="center"/>
      <protection/>
    </xf>
    <xf numFmtId="0" fontId="1" fillId="0" borderId="31" xfId="0" applyNumberFormat="1" applyFont="1" applyFill="1" applyBorder="1" applyAlignment="1" applyProtection="1">
      <alignment vertical="center" wrapText="1"/>
      <protection/>
    </xf>
    <xf numFmtId="172" fontId="5" fillId="0" borderId="42" xfId="0" applyNumberFormat="1" applyFont="1" applyFill="1" applyBorder="1" applyAlignment="1">
      <alignment horizontal="center" vertical="center" wrapText="1"/>
    </xf>
    <xf numFmtId="0" fontId="1" fillId="0" borderId="61" xfId="0" applyNumberFormat="1" applyFont="1" applyFill="1" applyBorder="1" applyAlignment="1" applyProtection="1">
      <alignment horizontal="center" vertical="center"/>
      <protection/>
    </xf>
    <xf numFmtId="172" fontId="5" fillId="0" borderId="76" xfId="0" applyNumberFormat="1" applyFont="1" applyFill="1" applyBorder="1" applyAlignment="1" applyProtection="1">
      <alignment horizontal="center" vertical="center"/>
      <protection/>
    </xf>
    <xf numFmtId="172" fontId="5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86" xfId="0" applyFont="1" applyFill="1" applyBorder="1" applyAlignment="1">
      <alignment horizontal="center" vertical="center" wrapText="1"/>
    </xf>
    <xf numFmtId="0" fontId="1" fillId="0" borderId="87" xfId="0" applyFont="1" applyFill="1" applyBorder="1" applyAlignment="1">
      <alignment horizontal="center" vertical="center" wrapText="1"/>
    </xf>
    <xf numFmtId="0" fontId="1" fillId="0" borderId="88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1" fontId="1" fillId="0" borderId="89" xfId="0" applyNumberFormat="1" applyFont="1" applyFill="1" applyBorder="1" applyAlignment="1" applyProtection="1">
      <alignment horizontal="center" vertical="center"/>
      <protection/>
    </xf>
    <xf numFmtId="170" fontId="1" fillId="0" borderId="33" xfId="0" applyNumberFormat="1" applyFont="1" applyFill="1" applyBorder="1" applyAlignment="1" applyProtection="1">
      <alignment horizontal="center" vertical="center"/>
      <protection/>
    </xf>
    <xf numFmtId="2" fontId="1" fillId="0" borderId="43" xfId="0" applyNumberFormat="1" applyFont="1" applyFill="1" applyBorder="1" applyAlignment="1">
      <alignment horizontal="center" vertical="center" wrapText="1"/>
    </xf>
    <xf numFmtId="2" fontId="1" fillId="0" borderId="85" xfId="0" applyNumberFormat="1" applyFont="1" applyFill="1" applyBorder="1" applyAlignment="1">
      <alignment horizontal="center" vertical="center" wrapText="1"/>
    </xf>
    <xf numFmtId="0" fontId="15" fillId="0" borderId="84" xfId="0" applyFont="1" applyFill="1" applyBorder="1" applyAlignment="1">
      <alignment/>
    </xf>
    <xf numFmtId="2" fontId="5" fillId="0" borderId="83" xfId="0" applyNumberFormat="1" applyFont="1" applyFill="1" applyBorder="1" applyAlignment="1">
      <alignment horizontal="center" vertical="center" wrapText="1"/>
    </xf>
    <xf numFmtId="170" fontId="1" fillId="0" borderId="65" xfId="0" applyNumberFormat="1" applyFont="1" applyFill="1" applyBorder="1" applyAlignment="1" applyProtection="1">
      <alignment horizontal="center" vertical="center"/>
      <protection/>
    </xf>
    <xf numFmtId="171" fontId="1" fillId="0" borderId="13" xfId="0" applyNumberFormat="1" applyFont="1" applyFill="1" applyBorder="1" applyAlignment="1" applyProtection="1">
      <alignment horizontal="center" vertical="center"/>
      <protection/>
    </xf>
    <xf numFmtId="171" fontId="1" fillId="0" borderId="90" xfId="0" applyNumberFormat="1" applyFont="1" applyFill="1" applyBorder="1" applyAlignment="1" applyProtection="1">
      <alignment horizontal="center" vertical="center"/>
      <protection/>
    </xf>
    <xf numFmtId="172" fontId="1" fillId="0" borderId="35" xfId="0" applyNumberFormat="1" applyFont="1" applyFill="1" applyBorder="1" applyAlignment="1" applyProtection="1">
      <alignment horizontal="center" vertical="center"/>
      <protection/>
    </xf>
    <xf numFmtId="49" fontId="1" fillId="0" borderId="13" xfId="0" applyNumberFormat="1" applyFont="1" applyFill="1" applyBorder="1" applyAlignment="1">
      <alignment horizontal="left" vertical="center" wrapText="1"/>
    </xf>
    <xf numFmtId="172" fontId="1" fillId="0" borderId="80" xfId="0" applyNumberFormat="1" applyFont="1" applyFill="1" applyBorder="1" applyAlignment="1" applyProtection="1">
      <alignment horizontal="center" vertical="center"/>
      <protection/>
    </xf>
    <xf numFmtId="2" fontId="26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48" xfId="0" applyNumberFormat="1" applyFont="1" applyFill="1" applyBorder="1" applyAlignment="1">
      <alignment horizontal="left" vertical="center" wrapText="1"/>
    </xf>
    <xf numFmtId="1" fontId="39" fillId="0" borderId="13" xfId="0" applyNumberFormat="1" applyFont="1" applyFill="1" applyBorder="1" applyAlignment="1">
      <alignment horizontal="left" vertical="center" wrapText="1"/>
    </xf>
    <xf numFmtId="172" fontId="5" fillId="0" borderId="61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37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30" xfId="0" applyNumberFormat="1" applyFont="1" applyFill="1" applyBorder="1" applyAlignment="1">
      <alignment horizontal="center" vertical="center" wrapText="1"/>
    </xf>
    <xf numFmtId="0" fontId="15" fillId="0" borderId="67" xfId="0" applyFont="1" applyFill="1" applyBorder="1" applyAlignment="1">
      <alignment/>
    </xf>
    <xf numFmtId="0" fontId="15" fillId="0" borderId="60" xfId="0" applyFont="1" applyFill="1" applyBorder="1" applyAlignment="1">
      <alignment/>
    </xf>
    <xf numFmtId="49" fontId="39" fillId="0" borderId="13" xfId="0" applyNumberFormat="1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/>
    </xf>
    <xf numFmtId="2" fontId="1" fillId="0" borderId="32" xfId="0" applyNumberFormat="1" applyFont="1" applyFill="1" applyBorder="1" applyAlignment="1" applyProtection="1">
      <alignment horizontal="center" vertical="center"/>
      <protection/>
    </xf>
    <xf numFmtId="2" fontId="1" fillId="0" borderId="33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vertical="center" wrapText="1"/>
      <protection/>
    </xf>
    <xf numFmtId="170" fontId="1" fillId="0" borderId="25" xfId="0" applyNumberFormat="1" applyFont="1" applyFill="1" applyBorder="1" applyAlignment="1" applyProtection="1">
      <alignment vertical="center"/>
      <protection/>
    </xf>
    <xf numFmtId="170" fontId="1" fillId="0" borderId="27" xfId="0" applyNumberFormat="1" applyFont="1" applyFill="1" applyBorder="1" applyAlignment="1" applyProtection="1">
      <alignment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170" fontId="1" fillId="0" borderId="91" xfId="0" applyNumberFormat="1" applyFont="1" applyFill="1" applyBorder="1" applyAlignment="1" applyProtection="1">
      <alignment horizontal="center" vertical="center"/>
      <protection/>
    </xf>
    <xf numFmtId="1" fontId="1" fillId="0" borderId="91" xfId="0" applyNumberFormat="1" applyFont="1" applyFill="1" applyBorder="1" applyAlignment="1">
      <alignment horizontal="left" vertical="center" wrapText="1"/>
    </xf>
    <xf numFmtId="0" fontId="1" fillId="0" borderId="92" xfId="0" applyFont="1" applyFill="1" applyBorder="1" applyAlignment="1">
      <alignment horizontal="center" vertical="center" wrapText="1"/>
    </xf>
    <xf numFmtId="0" fontId="1" fillId="0" borderId="86" xfId="0" applyNumberFormat="1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>
      <alignment vertical="center" wrapText="1"/>
    </xf>
    <xf numFmtId="0" fontId="1" fillId="0" borderId="91" xfId="0" applyFont="1" applyFill="1" applyBorder="1" applyAlignment="1">
      <alignment vertical="center" wrapText="1"/>
    </xf>
    <xf numFmtId="2" fontId="1" fillId="0" borderId="92" xfId="0" applyNumberFormat="1" applyFont="1" applyFill="1" applyBorder="1" applyAlignment="1">
      <alignment vertical="center" wrapText="1"/>
    </xf>
    <xf numFmtId="2" fontId="1" fillId="0" borderId="22" xfId="0" applyNumberFormat="1" applyFont="1" applyFill="1" applyBorder="1" applyAlignment="1">
      <alignment vertical="center" wrapText="1"/>
    </xf>
    <xf numFmtId="2" fontId="1" fillId="0" borderId="23" xfId="0" applyNumberFormat="1" applyFont="1" applyFill="1" applyBorder="1" applyAlignment="1">
      <alignment vertical="center" wrapText="1"/>
    </xf>
    <xf numFmtId="170" fontId="1" fillId="0" borderId="28" xfId="0" applyNumberFormat="1" applyFont="1" applyFill="1" applyBorder="1" applyAlignment="1" applyProtection="1">
      <alignment horizontal="center" vertical="center"/>
      <protection/>
    </xf>
    <xf numFmtId="17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31" xfId="55" applyNumberFormat="1" applyFont="1" applyFill="1" applyBorder="1" applyAlignment="1">
      <alignment horizontal="left" vertical="center" wrapText="1"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42" xfId="0" applyFont="1" applyFill="1" applyBorder="1" applyAlignment="1" applyProtection="1">
      <alignment horizontal="center" vertical="center"/>
      <protection/>
    </xf>
    <xf numFmtId="1" fontId="1" fillId="0" borderId="19" xfId="55" applyNumberFormat="1" applyFont="1" applyFill="1" applyBorder="1" applyAlignment="1" applyProtection="1">
      <alignment horizontal="center" vertical="center"/>
      <protection/>
    </xf>
    <xf numFmtId="170" fontId="1" fillId="0" borderId="19" xfId="55" applyNumberFormat="1" applyFont="1" applyFill="1" applyBorder="1" applyAlignment="1" applyProtection="1">
      <alignment horizontal="center" vertical="center"/>
      <protection/>
    </xf>
    <xf numFmtId="1" fontId="1" fillId="0" borderId="19" xfId="55" applyNumberFormat="1" applyFont="1" applyFill="1" applyBorder="1" applyAlignment="1">
      <alignment horizontal="center" vertical="center" wrapText="1"/>
      <protection/>
    </xf>
    <xf numFmtId="0" fontId="15" fillId="0" borderId="19" xfId="0" applyFont="1" applyFill="1" applyBorder="1" applyAlignment="1">
      <alignment/>
    </xf>
    <xf numFmtId="0" fontId="15" fillId="0" borderId="31" xfId="0" applyFont="1" applyFill="1" applyBorder="1" applyAlignment="1">
      <alignment/>
    </xf>
    <xf numFmtId="1" fontId="1" fillId="0" borderId="2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1" fontId="1" fillId="0" borderId="31" xfId="0" applyNumberFormat="1" applyFont="1" applyFill="1" applyBorder="1" applyAlignment="1">
      <alignment horizontal="center" vertical="center"/>
    </xf>
    <xf numFmtId="0" fontId="5" fillId="0" borderId="30" xfId="54" applyFont="1" applyBorder="1" applyAlignment="1">
      <alignment horizontal="center" vertical="center" wrapText="1"/>
      <protection/>
    </xf>
    <xf numFmtId="0" fontId="5" fillId="0" borderId="93" xfId="54" applyFont="1" applyBorder="1" applyAlignment="1">
      <alignment horizontal="center" vertical="center" wrapText="1"/>
      <protection/>
    </xf>
    <xf numFmtId="0" fontId="5" fillId="0" borderId="44" xfId="54" applyFont="1" applyBorder="1" applyAlignment="1">
      <alignment horizontal="center" vertical="center" wrapText="1"/>
      <protection/>
    </xf>
    <xf numFmtId="0" fontId="5" fillId="0" borderId="85" xfId="54" applyFont="1" applyBorder="1" applyAlignment="1">
      <alignment horizontal="center" vertical="center" wrapText="1"/>
      <protection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18" xfId="54" applyFont="1" applyBorder="1" applyAlignment="1">
      <alignment horizontal="center" vertical="center" wrapText="1"/>
      <protection/>
    </xf>
    <xf numFmtId="0" fontId="5" fillId="0" borderId="33" xfId="54" applyFont="1" applyBorder="1" applyAlignment="1">
      <alignment horizontal="center" vertical="center" wrapText="1"/>
      <protection/>
    </xf>
    <xf numFmtId="0" fontId="5" fillId="0" borderId="94" xfId="54" applyFont="1" applyBorder="1" applyAlignment="1">
      <alignment horizontal="center" vertical="center" wrapText="1"/>
      <protection/>
    </xf>
    <xf numFmtId="0" fontId="5" fillId="0" borderId="34" xfId="54" applyFont="1" applyBorder="1" applyAlignment="1">
      <alignment horizontal="center" vertical="center" wrapText="1"/>
      <protection/>
    </xf>
    <xf numFmtId="49" fontId="1" fillId="0" borderId="14" xfId="54" applyNumberFormat="1" applyFont="1" applyBorder="1" applyAlignment="1" applyProtection="1">
      <alignment horizontal="left" vertical="center" wrapText="1"/>
      <protection locked="0"/>
    </xf>
    <xf numFmtId="0" fontId="15" fillId="0" borderId="59" xfId="0" applyFont="1" applyBorder="1" applyAlignment="1">
      <alignment horizontal="left" vertical="center" wrapText="1"/>
    </xf>
    <xf numFmtId="0" fontId="15" fillId="0" borderId="37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15" fillId="0" borderId="37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36" fillId="0" borderId="30" xfId="54" applyFont="1" applyBorder="1" applyAlignment="1">
      <alignment horizontal="center" vertical="center" wrapText="1"/>
      <protection/>
    </xf>
    <xf numFmtId="0" fontId="37" fillId="0" borderId="44" xfId="0" applyFont="1" applyBorder="1" applyAlignment="1">
      <alignment horizontal="center" vertical="center" wrapText="1"/>
    </xf>
    <xf numFmtId="0" fontId="37" fillId="0" borderId="85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8" fillId="0" borderId="30" xfId="0" applyFont="1" applyBorder="1" applyAlignment="1">
      <alignment horizontal="center" vertical="center" wrapText="1"/>
    </xf>
    <xf numFmtId="0" fontId="37" fillId="0" borderId="93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94" xfId="0" applyFont="1" applyBorder="1" applyAlignment="1">
      <alignment horizontal="center" vertical="center" wrapText="1"/>
    </xf>
    <xf numFmtId="0" fontId="38" fillId="0" borderId="30" xfId="54" applyFont="1" applyBorder="1" applyAlignment="1">
      <alignment horizontal="center" vertical="center" wrapText="1"/>
      <protection/>
    </xf>
    <xf numFmtId="0" fontId="38" fillId="0" borderId="11" xfId="54" applyFont="1" applyBorder="1" applyAlignment="1">
      <alignment horizontal="center" vertical="center" wrapText="1"/>
      <protection/>
    </xf>
    <xf numFmtId="0" fontId="37" fillId="0" borderId="11" xfId="0" applyFont="1" applyBorder="1" applyAlignment="1">
      <alignment horizontal="center" vertical="center" wrapText="1"/>
    </xf>
    <xf numFmtId="49" fontId="5" fillId="0" borderId="30" xfId="54" applyNumberFormat="1" applyFont="1" applyBorder="1" applyAlignment="1">
      <alignment horizontal="center" vertical="center" wrapText="1"/>
      <protection/>
    </xf>
    <xf numFmtId="49" fontId="5" fillId="0" borderId="93" xfId="54" applyNumberFormat="1" applyFont="1" applyBorder="1" applyAlignment="1">
      <alignment horizontal="center" vertical="center" wrapText="1"/>
      <protection/>
    </xf>
    <xf numFmtId="49" fontId="5" fillId="0" borderId="44" xfId="54" applyNumberFormat="1" applyFont="1" applyBorder="1" applyAlignment="1">
      <alignment horizontal="center" vertical="center" wrapText="1"/>
      <protection/>
    </xf>
    <xf numFmtId="49" fontId="5" fillId="0" borderId="85" xfId="54" applyNumberFormat="1" applyFont="1" applyBorder="1" applyAlignment="1">
      <alignment horizontal="center" vertical="center" wrapText="1"/>
      <protection/>
    </xf>
    <xf numFmtId="49" fontId="5" fillId="0" borderId="0" xfId="54" applyNumberFormat="1" applyFont="1" applyBorder="1" applyAlignment="1">
      <alignment horizontal="center" vertical="center" wrapText="1"/>
      <protection/>
    </xf>
    <xf numFmtId="49" fontId="5" fillId="0" borderId="18" xfId="54" applyNumberFormat="1" applyFont="1" applyBorder="1" applyAlignment="1">
      <alignment horizontal="center" vertical="center" wrapText="1"/>
      <protection/>
    </xf>
    <xf numFmtId="49" fontId="5" fillId="0" borderId="33" xfId="54" applyNumberFormat="1" applyFont="1" applyBorder="1" applyAlignment="1">
      <alignment horizontal="center" vertical="center" wrapText="1"/>
      <protection/>
    </xf>
    <xf numFmtId="49" fontId="5" fillId="0" borderId="94" xfId="54" applyNumberFormat="1" applyFont="1" applyBorder="1" applyAlignment="1">
      <alignment horizontal="center" vertical="center" wrapText="1"/>
      <protection/>
    </xf>
    <xf numFmtId="49" fontId="5" fillId="0" borderId="34" xfId="54" applyNumberFormat="1" applyFont="1" applyBorder="1" applyAlignment="1">
      <alignment horizontal="center" vertical="center" wrapText="1"/>
      <protection/>
    </xf>
    <xf numFmtId="0" fontId="5" fillId="0" borderId="95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37" fillId="0" borderId="44" xfId="0" applyFont="1" applyBorder="1" applyAlignment="1">
      <alignment horizontal="center" vertical="center" wrapText="1"/>
    </xf>
    <xf numFmtId="0" fontId="37" fillId="0" borderId="85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8" fillId="0" borderId="93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9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1" fillId="0" borderId="101" xfId="0" applyFont="1" applyBorder="1" applyAlignment="1">
      <alignment horizontal="center" vertical="center" textRotation="90"/>
    </xf>
    <xf numFmtId="0" fontId="1" fillId="0" borderId="102" xfId="0" applyFont="1" applyBorder="1" applyAlignment="1">
      <alignment horizontal="center" vertical="center" textRotation="90"/>
    </xf>
    <xf numFmtId="0" fontId="28" fillId="0" borderId="0" xfId="53" applyFont="1" applyBorder="1" applyAlignment="1">
      <alignment horizontal="left" vertical="top" wrapText="1"/>
      <protection/>
    </xf>
    <xf numFmtId="0" fontId="29" fillId="0" borderId="0" xfId="53" applyFont="1" applyAlignment="1">
      <alignment vertical="top" wrapText="1"/>
      <protection/>
    </xf>
    <xf numFmtId="0" fontId="17" fillId="0" borderId="0" xfId="53" applyFont="1" applyAlignment="1">
      <alignment horizontal="left" wrapText="1"/>
      <protection/>
    </xf>
    <xf numFmtId="0" fontId="18" fillId="0" borderId="0" xfId="53" applyFont="1" applyAlignment="1">
      <alignment horizontal="left" wrapText="1"/>
      <protection/>
    </xf>
    <xf numFmtId="0" fontId="17" fillId="0" borderId="0" xfId="53" applyFont="1" applyBorder="1" applyAlignment="1">
      <alignment horizontal="center"/>
      <protection/>
    </xf>
    <xf numFmtId="0" fontId="28" fillId="0" borderId="0" xfId="53" applyFont="1" applyAlignment="1">
      <alignment horizontal="left" vertical="center" wrapText="1"/>
      <protection/>
    </xf>
    <xf numFmtId="0" fontId="5" fillId="0" borderId="103" xfId="0" applyFont="1" applyBorder="1" applyAlignment="1">
      <alignment horizontal="center" vertical="center"/>
    </xf>
    <xf numFmtId="0" fontId="28" fillId="32" borderId="0" xfId="53" applyFont="1" applyFill="1" applyBorder="1" applyAlignment="1">
      <alignment horizontal="left" vertical="center" wrapText="1"/>
      <protection/>
    </xf>
    <xf numFmtId="0" fontId="29" fillId="32" borderId="0" xfId="53" applyFont="1" applyFill="1" applyAlignment="1">
      <alignment vertical="center" wrapText="1"/>
      <protection/>
    </xf>
    <xf numFmtId="0" fontId="29" fillId="32" borderId="0" xfId="53" applyFont="1" applyFill="1" applyAlignment="1">
      <alignment wrapText="1"/>
      <protection/>
    </xf>
    <xf numFmtId="0" fontId="18" fillId="0" borderId="0" xfId="53" applyFont="1" applyBorder="1" applyAlignment="1">
      <alignment horizontal="left" vertical="center" wrapText="1"/>
      <protection/>
    </xf>
    <xf numFmtId="0" fontId="19" fillId="0" borderId="0" xfId="53" applyFont="1" applyAlignment="1">
      <alignment horizontal="left" vertical="center" wrapText="1"/>
      <protection/>
    </xf>
    <xf numFmtId="0" fontId="0" fillId="0" borderId="0" xfId="53" applyAlignment="1">
      <alignment horizontal="left" vertical="center" wrapText="1"/>
      <protection/>
    </xf>
    <xf numFmtId="0" fontId="22" fillId="0" borderId="0" xfId="53" applyFont="1" applyBorder="1" applyAlignment="1">
      <alignment horizontal="center"/>
      <protection/>
    </xf>
    <xf numFmtId="0" fontId="21" fillId="0" borderId="0" xfId="53" applyFont="1" applyAlignment="1">
      <alignment horizontal="center"/>
      <protection/>
    </xf>
    <xf numFmtId="0" fontId="18" fillId="0" borderId="0" xfId="53" applyFont="1" applyBorder="1" applyAlignment="1">
      <alignment horizontal="left" wrapText="1"/>
      <protection/>
    </xf>
    <xf numFmtId="0" fontId="19" fillId="0" borderId="0" xfId="53" applyFont="1" applyAlignment="1">
      <alignment horizontal="left" wrapText="1"/>
      <protection/>
    </xf>
    <xf numFmtId="0" fontId="11" fillId="0" borderId="0" xfId="53" applyFont="1" applyBorder="1" applyAlignment="1">
      <alignment horizontal="left" vertical="center" wrapText="1"/>
      <protection/>
    </xf>
    <xf numFmtId="0" fontId="14" fillId="0" borderId="0" xfId="54" applyFont="1" applyBorder="1" applyAlignment="1">
      <alignment horizontal="center" vertical="center" wrapText="1"/>
      <protection/>
    </xf>
    <xf numFmtId="0" fontId="13" fillId="0" borderId="0" xfId="53" applyFont="1" applyBorder="1" applyAlignment="1">
      <alignment horizontal="right" vertical="center" wrapText="1"/>
      <protection/>
    </xf>
    <xf numFmtId="0" fontId="14" fillId="0" borderId="0" xfId="53" applyFont="1" applyBorder="1" applyAlignment="1">
      <alignment wrapText="1"/>
      <protection/>
    </xf>
    <xf numFmtId="0" fontId="1" fillId="0" borderId="0" xfId="53" applyFont="1" applyBorder="1" applyAlignment="1">
      <alignment horizontal="center" wrapText="1"/>
      <protection/>
    </xf>
    <xf numFmtId="0" fontId="15" fillId="0" borderId="0" xfId="53" applyFont="1" applyBorder="1" applyAlignment="1">
      <alignment horizontal="center" wrapText="1"/>
      <protection/>
    </xf>
    <xf numFmtId="0" fontId="13" fillId="0" borderId="0" xfId="53" applyFont="1" applyBorder="1" applyAlignment="1">
      <alignment wrapText="1"/>
      <protection/>
    </xf>
    <xf numFmtId="49" fontId="14" fillId="0" borderId="0" xfId="53" applyNumberFormat="1" applyFont="1" applyBorder="1" applyAlignment="1">
      <alignment horizontal="center" wrapText="1"/>
      <protection/>
    </xf>
    <xf numFmtId="0" fontId="13" fillId="0" borderId="0" xfId="53" applyFont="1" applyBorder="1" applyAlignment="1">
      <alignment horizontal="center" wrapText="1"/>
      <protection/>
    </xf>
    <xf numFmtId="0" fontId="14" fillId="0" borderId="0" xfId="53" applyFont="1" applyBorder="1" applyAlignment="1">
      <alignment horizontal="center" vertical="center" wrapText="1"/>
      <protection/>
    </xf>
    <xf numFmtId="0" fontId="13" fillId="0" borderId="0" xfId="53" applyFont="1" applyBorder="1" applyAlignment="1">
      <alignment vertical="center" wrapText="1"/>
      <protection/>
    </xf>
    <xf numFmtId="0" fontId="14" fillId="0" borderId="0" xfId="53" applyFont="1" applyBorder="1" applyAlignment="1">
      <alignment horizontal="center" wrapText="1"/>
      <protection/>
    </xf>
    <xf numFmtId="49" fontId="4" fillId="0" borderId="0" xfId="53" applyNumberFormat="1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vertical="center" wrapText="1"/>
      <protection/>
    </xf>
    <xf numFmtId="49" fontId="14" fillId="0" borderId="0" xfId="54" applyNumberFormat="1" applyFont="1" applyBorder="1" applyAlignment="1">
      <alignment horizontal="left" vertical="center" wrapText="1"/>
      <protection/>
    </xf>
    <xf numFmtId="0" fontId="13" fillId="0" borderId="0" xfId="53" applyFont="1" applyBorder="1" applyAlignment="1">
      <alignment horizontal="left" vertical="center" wrapText="1"/>
      <protection/>
    </xf>
    <xf numFmtId="0" fontId="33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0" fillId="0" borderId="0" xfId="53" applyAlignment="1">
      <alignment horizontal="left" wrapText="1"/>
      <protection/>
    </xf>
    <xf numFmtId="0" fontId="33" fillId="0" borderId="0" xfId="0" applyFont="1" applyBorder="1" applyAlignment="1">
      <alignment horizontal="center"/>
    </xf>
    <xf numFmtId="0" fontId="10" fillId="0" borderId="0" xfId="53" applyFont="1" applyAlignment="1">
      <alignment horizontal="center" vertical="center" wrapText="1"/>
      <protection/>
    </xf>
    <xf numFmtId="0" fontId="24" fillId="0" borderId="0" xfId="53" applyFont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0" fontId="23" fillId="0" borderId="0" xfId="53" applyFont="1" applyBorder="1" applyAlignment="1">
      <alignment horizontal="center"/>
      <protection/>
    </xf>
    <xf numFmtId="0" fontId="1" fillId="0" borderId="104" xfId="0" applyFont="1" applyBorder="1" applyAlignment="1">
      <alignment horizontal="center" vertical="center"/>
    </xf>
    <xf numFmtId="0" fontId="1" fillId="0" borderId="105" xfId="0" applyFont="1" applyBorder="1" applyAlignment="1">
      <alignment horizontal="center" vertical="center"/>
    </xf>
    <xf numFmtId="0" fontId="1" fillId="0" borderId="106" xfId="0" applyFont="1" applyBorder="1" applyAlignment="1">
      <alignment horizontal="center" vertical="center"/>
    </xf>
    <xf numFmtId="0" fontId="1" fillId="0" borderId="11" xfId="54" applyFont="1" applyBorder="1" applyAlignment="1">
      <alignment horizontal="center" vertical="center" wrapText="1"/>
      <protection/>
    </xf>
    <xf numFmtId="0" fontId="15" fillId="0" borderId="93" xfId="0" applyFont="1" applyBorder="1" applyAlignment="1">
      <alignment wrapText="1"/>
    </xf>
    <xf numFmtId="0" fontId="15" fillId="0" borderId="44" xfId="0" applyFont="1" applyBorder="1" applyAlignment="1">
      <alignment wrapText="1"/>
    </xf>
    <xf numFmtId="0" fontId="15" fillId="0" borderId="85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18" xfId="0" applyFont="1" applyBorder="1" applyAlignment="1">
      <alignment wrapText="1"/>
    </xf>
    <xf numFmtId="0" fontId="15" fillId="0" borderId="33" xfId="0" applyFont="1" applyBorder="1" applyAlignment="1">
      <alignment wrapText="1"/>
    </xf>
    <xf numFmtId="0" fontId="15" fillId="0" borderId="94" xfId="0" applyFont="1" applyBorder="1" applyAlignment="1">
      <alignment wrapText="1"/>
    </xf>
    <xf numFmtId="0" fontId="15" fillId="0" borderId="34" xfId="0" applyFont="1" applyBorder="1" applyAlignment="1">
      <alignment wrapText="1"/>
    </xf>
    <xf numFmtId="0" fontId="5" fillId="0" borderId="30" xfId="0" applyFont="1" applyBorder="1" applyAlignment="1">
      <alignment horizontal="center" vertical="center" wrapText="1"/>
    </xf>
    <xf numFmtId="0" fontId="5" fillId="0" borderId="9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8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9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" fillId="0" borderId="30" xfId="54" applyFont="1" applyBorder="1" applyAlignment="1">
      <alignment horizontal="center" vertical="center" wrapText="1"/>
      <protection/>
    </xf>
    <xf numFmtId="0" fontId="1" fillId="0" borderId="93" xfId="54" applyFont="1" applyBorder="1" applyAlignment="1">
      <alignment horizontal="center" vertical="center" wrapText="1"/>
      <protection/>
    </xf>
    <xf numFmtId="0" fontId="1" fillId="0" borderId="44" xfId="54" applyFont="1" applyBorder="1" applyAlignment="1">
      <alignment horizontal="center" vertical="center" wrapText="1"/>
      <protection/>
    </xf>
    <xf numFmtId="0" fontId="1" fillId="0" borderId="33" xfId="54" applyFont="1" applyBorder="1" applyAlignment="1">
      <alignment horizontal="center" vertical="center" wrapText="1"/>
      <protection/>
    </xf>
    <xf numFmtId="0" fontId="1" fillId="0" borderId="94" xfId="54" applyFont="1" applyBorder="1" applyAlignment="1">
      <alignment horizontal="center" vertical="center" wrapText="1"/>
      <protection/>
    </xf>
    <xf numFmtId="0" fontId="1" fillId="0" borderId="34" xfId="54" applyFont="1" applyBorder="1" applyAlignment="1">
      <alignment horizontal="center" vertical="center" wrapText="1"/>
      <protection/>
    </xf>
    <xf numFmtId="49" fontId="5" fillId="0" borderId="30" xfId="0" applyNumberFormat="1" applyFont="1" applyBorder="1" applyAlignment="1">
      <alignment horizontal="center" vertical="center" wrapText="1"/>
    </xf>
    <xf numFmtId="49" fontId="5" fillId="0" borderId="93" xfId="0" applyNumberFormat="1" applyFont="1" applyBorder="1" applyAlignment="1">
      <alignment horizontal="center" vertical="center" wrapText="1"/>
    </xf>
    <xf numFmtId="49" fontId="5" fillId="0" borderId="85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49" fontId="5" fillId="0" borderId="94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9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94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1" fillId="0" borderId="94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65" xfId="0" applyNumberFormat="1" applyFont="1" applyFill="1" applyBorder="1" applyAlignment="1" applyProtection="1">
      <alignment horizontal="center" vertical="center"/>
      <protection/>
    </xf>
    <xf numFmtId="16" fontId="1" fillId="0" borderId="14" xfId="0" applyNumberFormat="1" applyFont="1" applyFill="1" applyBorder="1" applyAlignment="1">
      <alignment horizontal="center" vertical="center" wrapText="1"/>
    </xf>
    <xf numFmtId="16" fontId="1" fillId="0" borderId="65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49" fontId="5" fillId="0" borderId="67" xfId="0" applyNumberFormat="1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33" xfId="0" applyFont="1" applyFill="1" applyBorder="1" applyAlignment="1">
      <alignment horizontal="center" vertical="center" wrapText="1"/>
    </xf>
    <xf numFmtId="0" fontId="1" fillId="0" borderId="8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5" fillId="0" borderId="83" xfId="0" applyFont="1" applyFill="1" applyBorder="1" applyAlignment="1">
      <alignment horizontal="center" vertical="center" wrapText="1"/>
    </xf>
    <xf numFmtId="0" fontId="5" fillId="0" borderId="107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16" fontId="1" fillId="0" borderId="85" xfId="0" applyNumberFormat="1" applyFont="1" applyFill="1" applyBorder="1" applyAlignment="1">
      <alignment horizontal="center" vertical="center" wrapText="1"/>
    </xf>
    <xf numFmtId="16" fontId="1" fillId="0" borderId="60" xfId="0" applyNumberFormat="1" applyFont="1" applyFill="1" applyBorder="1" applyAlignment="1">
      <alignment horizontal="center" vertical="center" wrapText="1"/>
    </xf>
    <xf numFmtId="49" fontId="1" fillId="0" borderId="86" xfId="0" applyNumberFormat="1" applyFont="1" applyFill="1" applyBorder="1" applyAlignment="1">
      <alignment horizontal="left" vertical="center" wrapText="1"/>
    </xf>
    <xf numFmtId="49" fontId="1" fillId="0" borderId="64" xfId="0" applyNumberFormat="1" applyFont="1" applyFill="1" applyBorder="1" applyAlignment="1">
      <alignment horizontal="left" vertical="center" wrapText="1"/>
    </xf>
    <xf numFmtId="0" fontId="1" fillId="0" borderId="59" xfId="0" applyFont="1" applyFill="1" applyBorder="1" applyAlignment="1">
      <alignment horizontal="center" vertical="center" wrapText="1"/>
    </xf>
    <xf numFmtId="170" fontId="1" fillId="0" borderId="16" xfId="0" applyNumberFormat="1" applyFont="1" applyFill="1" applyBorder="1" applyAlignment="1" applyProtection="1">
      <alignment horizontal="center" vertical="center"/>
      <protection/>
    </xf>
    <xf numFmtId="170" fontId="1" fillId="0" borderId="108" xfId="0" applyNumberFormat="1" applyFont="1" applyFill="1" applyBorder="1" applyAlignment="1" applyProtection="1">
      <alignment horizontal="center" vertical="center"/>
      <protection/>
    </xf>
    <xf numFmtId="49" fontId="5" fillId="0" borderId="31" xfId="0" applyNumberFormat="1" applyFont="1" applyBorder="1" applyAlignment="1">
      <alignment horizontal="center" vertical="center"/>
    </xf>
    <xf numFmtId="49" fontId="5" fillId="0" borderId="67" xfId="0" applyNumberFormat="1" applyFont="1" applyBorder="1" applyAlignment="1">
      <alignment horizontal="center" vertical="center"/>
    </xf>
    <xf numFmtId="172" fontId="1" fillId="0" borderId="23" xfId="0" applyNumberFormat="1" applyFont="1" applyFill="1" applyBorder="1" applyAlignment="1" applyProtection="1">
      <alignment horizontal="center" vertical="center"/>
      <protection/>
    </xf>
    <xf numFmtId="172" fontId="1" fillId="0" borderId="109" xfId="0" applyNumberFormat="1" applyFont="1" applyFill="1" applyBorder="1" applyAlignment="1" applyProtection="1">
      <alignment horizontal="center" vertical="center"/>
      <protection/>
    </xf>
    <xf numFmtId="49" fontId="1" fillId="0" borderId="110" xfId="0" applyNumberFormat="1" applyFont="1" applyFill="1" applyBorder="1" applyAlignment="1">
      <alignment horizontal="left" vertical="center" wrapText="1"/>
    </xf>
    <xf numFmtId="49" fontId="1" fillId="0" borderId="111" xfId="0" applyNumberFormat="1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49" fontId="1" fillId="0" borderId="87" xfId="0" applyNumberFormat="1" applyFont="1" applyFill="1" applyBorder="1" applyAlignment="1">
      <alignment horizontal="left" vertical="center" wrapText="1"/>
    </xf>
    <xf numFmtId="49" fontId="1" fillId="0" borderId="65" xfId="0" applyNumberFormat="1" applyFont="1" applyFill="1" applyBorder="1" applyAlignment="1">
      <alignment horizontal="left" vertical="center" wrapText="1"/>
    </xf>
    <xf numFmtId="0" fontId="1" fillId="0" borderId="85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65" xfId="0" applyNumberFormat="1" applyFont="1" applyFill="1" applyBorder="1" applyAlignment="1" applyProtection="1">
      <alignment horizontal="center" vertical="center"/>
      <protection/>
    </xf>
    <xf numFmtId="49" fontId="1" fillId="0" borderId="33" xfId="0" applyNumberFormat="1" applyFont="1" applyFill="1" applyBorder="1" applyAlignment="1" applyProtection="1">
      <alignment horizontal="center" vertical="center"/>
      <protection/>
    </xf>
    <xf numFmtId="49" fontId="1" fillId="0" borderId="84" xfId="0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65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65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170" fontId="1" fillId="0" borderId="38" xfId="0" applyNumberFormat="1" applyFont="1" applyFill="1" applyBorder="1" applyAlignment="1" applyProtection="1">
      <alignment horizontal="center" vertical="center"/>
      <protection/>
    </xf>
    <xf numFmtId="170" fontId="1" fillId="0" borderId="32" xfId="0" applyNumberFormat="1" applyFont="1" applyFill="1" applyBorder="1" applyAlignment="1" applyProtection="1">
      <alignment horizontal="center" vertical="center"/>
      <protection/>
    </xf>
    <xf numFmtId="170" fontId="1" fillId="0" borderId="48" xfId="0" applyNumberFormat="1" applyFont="1" applyFill="1" applyBorder="1" applyAlignment="1" applyProtection="1">
      <alignment horizontal="center" vertical="center"/>
      <protection/>
    </xf>
    <xf numFmtId="170" fontId="1" fillId="0" borderId="22" xfId="0" applyNumberFormat="1" applyFont="1" applyFill="1" applyBorder="1" applyAlignment="1" applyProtection="1">
      <alignment horizontal="center" vertical="center" textRotation="90" wrapText="1"/>
      <protection/>
    </xf>
    <xf numFmtId="170" fontId="1" fillId="0" borderId="11" xfId="0" applyNumberFormat="1" applyFont="1" applyFill="1" applyBorder="1" applyAlignment="1" applyProtection="1">
      <alignment horizontal="center" vertical="center" textRotation="90" wrapText="1"/>
      <protection/>
    </xf>
    <xf numFmtId="170" fontId="1" fillId="0" borderId="15" xfId="0" applyNumberFormat="1" applyFont="1" applyFill="1" applyBorder="1" applyAlignment="1" applyProtection="1">
      <alignment horizontal="center" vertical="center" textRotation="90" wrapText="1"/>
      <protection/>
    </xf>
    <xf numFmtId="170" fontId="1" fillId="0" borderId="37" xfId="0" applyNumberFormat="1" applyFont="1" applyFill="1" applyBorder="1" applyAlignment="1" applyProtection="1">
      <alignment horizontal="center" vertical="center" textRotation="90" wrapText="1"/>
      <protection/>
    </xf>
    <xf numFmtId="170" fontId="1" fillId="0" borderId="47" xfId="0" applyNumberFormat="1" applyFont="1" applyFill="1" applyBorder="1" applyAlignment="1" applyProtection="1">
      <alignment horizontal="center" vertical="center" textRotation="90" wrapText="1"/>
      <protection/>
    </xf>
    <xf numFmtId="170" fontId="1" fillId="0" borderId="11" xfId="0" applyNumberFormat="1" applyFont="1" applyFill="1" applyBorder="1" applyAlignment="1" applyProtection="1">
      <alignment horizontal="center" vertical="center"/>
      <protection/>
    </xf>
    <xf numFmtId="170" fontId="1" fillId="0" borderId="14" xfId="0" applyNumberFormat="1" applyFont="1" applyFill="1" applyBorder="1" applyAlignment="1" applyProtection="1">
      <alignment horizontal="center" vertical="center"/>
      <protection/>
    </xf>
    <xf numFmtId="170" fontId="1" fillId="0" borderId="91" xfId="0" applyNumberFormat="1" applyFont="1" applyFill="1" applyBorder="1" applyAlignment="1" applyProtection="1">
      <alignment horizontal="center" vertical="center"/>
      <protection/>
    </xf>
    <xf numFmtId="170" fontId="1" fillId="0" borderId="13" xfId="0" applyNumberFormat="1" applyFont="1" applyFill="1" applyBorder="1" applyAlignment="1" applyProtection="1">
      <alignment horizontal="center" vertical="center"/>
      <protection/>
    </xf>
    <xf numFmtId="170" fontId="1" fillId="0" borderId="17" xfId="0" applyNumberFormat="1" applyFont="1" applyFill="1" applyBorder="1" applyAlignment="1" applyProtection="1">
      <alignment horizontal="center" vertical="center"/>
      <protection/>
    </xf>
    <xf numFmtId="49" fontId="35" fillId="0" borderId="83" xfId="0" applyNumberFormat="1" applyFont="1" applyFill="1" applyBorder="1" applyAlignment="1">
      <alignment horizontal="center" vertical="center" wrapText="1"/>
    </xf>
    <xf numFmtId="49" fontId="35" fillId="0" borderId="107" xfId="0" applyNumberFormat="1" applyFont="1" applyFill="1" applyBorder="1" applyAlignment="1">
      <alignment horizontal="center" vertical="center" wrapText="1"/>
    </xf>
    <xf numFmtId="49" fontId="35" fillId="0" borderId="112" xfId="0" applyNumberFormat="1" applyFont="1" applyFill="1" applyBorder="1" applyAlignment="1">
      <alignment horizontal="center" vertical="center" wrapText="1"/>
    </xf>
    <xf numFmtId="49" fontId="35" fillId="0" borderId="111" xfId="0" applyNumberFormat="1" applyFont="1" applyFill="1" applyBorder="1" applyAlignment="1">
      <alignment horizontal="center" vertical="center" wrapText="1"/>
    </xf>
    <xf numFmtId="170" fontId="1" fillId="0" borderId="22" xfId="0" applyNumberFormat="1" applyFont="1" applyFill="1" applyBorder="1" applyAlignment="1" applyProtection="1">
      <alignment horizontal="center" vertical="center" wrapText="1"/>
      <protection/>
    </xf>
    <xf numFmtId="170" fontId="1" fillId="0" borderId="23" xfId="0" applyNumberFormat="1" applyFont="1" applyFill="1" applyBorder="1" applyAlignment="1" applyProtection="1">
      <alignment horizontal="center" vertical="center" wrapText="1"/>
      <protection/>
    </xf>
    <xf numFmtId="170" fontId="1" fillId="0" borderId="11" xfId="0" applyNumberFormat="1" applyFont="1" applyFill="1" applyBorder="1" applyAlignment="1" applyProtection="1">
      <alignment horizontal="center" vertical="center" wrapText="1"/>
      <protection/>
    </xf>
    <xf numFmtId="170" fontId="1" fillId="0" borderId="14" xfId="0" applyNumberFormat="1" applyFont="1" applyFill="1" applyBorder="1" applyAlignment="1" applyProtection="1">
      <alignment horizontal="center" vertical="center" wrapText="1"/>
      <protection/>
    </xf>
    <xf numFmtId="173" fontId="1" fillId="0" borderId="11" xfId="0" applyNumberFormat="1" applyFont="1" applyFill="1" applyBorder="1" applyAlignment="1" applyProtection="1">
      <alignment horizontal="center" vertical="center" textRotation="90" wrapText="1"/>
      <protection/>
    </xf>
    <xf numFmtId="173" fontId="1" fillId="0" borderId="15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8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8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90" xfId="0" applyNumberFormat="1" applyFont="1" applyFill="1" applyBorder="1" applyAlignment="1" applyProtection="1">
      <alignment horizontal="center" vertical="center" textRotation="90" wrapText="1"/>
      <protection/>
    </xf>
    <xf numFmtId="173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173" fontId="1" fillId="0" borderId="16" xfId="0" applyNumberFormat="1" applyFont="1" applyFill="1" applyBorder="1" applyAlignment="1" applyProtection="1">
      <alignment horizontal="center" vertical="center" textRotation="90" wrapText="1"/>
      <protection/>
    </xf>
    <xf numFmtId="171" fontId="1" fillId="0" borderId="14" xfId="0" applyNumberFormat="1" applyFont="1" applyFill="1" applyBorder="1" applyAlignment="1" applyProtection="1">
      <alignment horizontal="center" vertical="center"/>
      <protection/>
    </xf>
    <xf numFmtId="171" fontId="1" fillId="0" borderId="65" xfId="0" applyNumberFormat="1" applyFont="1" applyFill="1" applyBorder="1" applyAlignment="1" applyProtection="1">
      <alignment horizontal="center" vertical="center"/>
      <protection/>
    </xf>
    <xf numFmtId="171" fontId="1" fillId="0" borderId="16" xfId="0" applyNumberFormat="1" applyFont="1" applyFill="1" applyBorder="1" applyAlignment="1" applyProtection="1">
      <alignment horizontal="center" vertical="center"/>
      <protection/>
    </xf>
    <xf numFmtId="171" fontId="1" fillId="0" borderId="66" xfId="0" applyNumberFormat="1" applyFont="1" applyFill="1" applyBorder="1" applyAlignment="1" applyProtection="1">
      <alignment horizontal="center" vertical="center"/>
      <protection/>
    </xf>
    <xf numFmtId="0" fontId="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67" xfId="0" applyNumberFormat="1" applyFont="1" applyFill="1" applyBorder="1" applyAlignment="1" applyProtection="1">
      <alignment horizontal="center" vertical="center"/>
      <protection/>
    </xf>
    <xf numFmtId="174" fontId="1" fillId="0" borderId="14" xfId="0" applyNumberFormat="1" applyFont="1" applyFill="1" applyBorder="1" applyAlignment="1" applyProtection="1">
      <alignment horizontal="center" vertical="center"/>
      <protection/>
    </xf>
    <xf numFmtId="174" fontId="1" fillId="0" borderId="65" xfId="0" applyNumberFormat="1" applyFont="1" applyFill="1" applyBorder="1" applyAlignment="1" applyProtection="1">
      <alignment horizontal="center" vertical="center"/>
      <protection/>
    </xf>
    <xf numFmtId="0" fontId="35" fillId="0" borderId="83" xfId="0" applyFont="1" applyFill="1" applyBorder="1" applyAlignment="1">
      <alignment horizontal="center" vertical="center" wrapText="1"/>
    </xf>
    <xf numFmtId="0" fontId="35" fillId="0" borderId="107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67" xfId="0" applyFont="1" applyFill="1" applyBorder="1" applyAlignment="1">
      <alignment horizontal="center" vertical="center" wrapText="1"/>
    </xf>
    <xf numFmtId="16" fontId="1" fillId="0" borderId="23" xfId="0" applyNumberFormat="1" applyFont="1" applyFill="1" applyBorder="1" applyAlignment="1">
      <alignment horizontal="center" vertical="center" wrapText="1"/>
    </xf>
    <xf numFmtId="16" fontId="1" fillId="0" borderId="64" xfId="0" applyNumberFormat="1" applyFont="1" applyFill="1" applyBorder="1" applyAlignment="1">
      <alignment horizontal="center" vertical="center" wrapText="1"/>
    </xf>
    <xf numFmtId="49" fontId="1" fillId="0" borderId="51" xfId="0" applyNumberFormat="1" applyFont="1" applyFill="1" applyBorder="1" applyAlignment="1">
      <alignment horizontal="left" vertical="center" wrapText="1"/>
    </xf>
    <xf numFmtId="49" fontId="1" fillId="0" borderId="60" xfId="0" applyNumberFormat="1" applyFont="1" applyFill="1" applyBorder="1" applyAlignment="1">
      <alignment horizontal="left" vertical="center" wrapText="1"/>
    </xf>
    <xf numFmtId="170" fontId="1" fillId="0" borderId="31" xfId="0" applyNumberFormat="1" applyFont="1" applyFill="1" applyBorder="1" applyAlignment="1" applyProtection="1">
      <alignment horizontal="center" vertical="center"/>
      <protection/>
    </xf>
    <xf numFmtId="170" fontId="1" fillId="0" borderId="67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32" borderId="20" xfId="0" applyNumberFormat="1" applyFont="1" applyFill="1" applyBorder="1" applyAlignment="1" applyProtection="1">
      <alignment horizontal="center" vertical="center"/>
      <protection/>
    </xf>
    <xf numFmtId="170" fontId="1" fillId="0" borderId="53" xfId="0" applyNumberFormat="1" applyFont="1" applyFill="1" applyBorder="1" applyAlignment="1" applyProtection="1">
      <alignment horizontal="center" vertical="center" wrapText="1"/>
      <protection/>
    </xf>
    <xf numFmtId="170" fontId="1" fillId="0" borderId="10" xfId="0" applyNumberFormat="1" applyFont="1" applyFill="1" applyBorder="1" applyAlignment="1" applyProtection="1">
      <alignment horizontal="center" vertical="center" wrapText="1"/>
      <protection/>
    </xf>
    <xf numFmtId="170" fontId="1" fillId="0" borderId="63" xfId="0" applyNumberFormat="1" applyFont="1" applyFill="1" applyBorder="1" applyAlignment="1" applyProtection="1">
      <alignment horizontal="center" vertical="center" wrapText="1"/>
      <protection/>
    </xf>
    <xf numFmtId="170" fontId="1" fillId="0" borderId="88" xfId="0" applyNumberFormat="1" applyFont="1" applyFill="1" applyBorder="1" applyAlignment="1" applyProtection="1">
      <alignment horizontal="center" vertical="center" wrapText="1"/>
      <protection/>
    </xf>
    <xf numFmtId="170" fontId="1" fillId="0" borderId="94" xfId="0" applyNumberFormat="1" applyFont="1" applyFill="1" applyBorder="1" applyAlignment="1" applyProtection="1">
      <alignment horizontal="center" vertical="center" wrapText="1"/>
      <protection/>
    </xf>
    <xf numFmtId="170" fontId="1" fillId="0" borderId="84" xfId="0" applyNumberFormat="1" applyFont="1" applyFill="1" applyBorder="1" applyAlignment="1" applyProtection="1">
      <alignment horizontal="center" vertical="center" wrapText="1"/>
      <protection/>
    </xf>
    <xf numFmtId="0" fontId="5" fillId="0" borderId="83" xfId="0" applyNumberFormat="1" applyFont="1" applyFill="1" applyBorder="1" applyAlignment="1" applyProtection="1">
      <alignment horizontal="center" vertical="center"/>
      <protection/>
    </xf>
    <xf numFmtId="0" fontId="5" fillId="0" borderId="107" xfId="0" applyNumberFormat="1" applyFont="1" applyFill="1" applyBorder="1" applyAlignment="1" applyProtection="1">
      <alignment horizontal="center" vertical="center"/>
      <protection/>
    </xf>
    <xf numFmtId="0" fontId="5" fillId="0" borderId="67" xfId="0" applyNumberFormat="1" applyFont="1" applyFill="1" applyBorder="1" applyAlignment="1" applyProtection="1">
      <alignment horizontal="center" vertical="center"/>
      <protection/>
    </xf>
    <xf numFmtId="49" fontId="35" fillId="0" borderId="83" xfId="0" applyNumberFormat="1" applyFont="1" applyFill="1" applyBorder="1" applyAlignment="1" applyProtection="1">
      <alignment horizontal="center" vertical="center"/>
      <protection/>
    </xf>
    <xf numFmtId="49" fontId="35" fillId="0" borderId="107" xfId="0" applyNumberFormat="1" applyFont="1" applyFill="1" applyBorder="1" applyAlignment="1" applyProtection="1">
      <alignment horizontal="center" vertical="center"/>
      <protection/>
    </xf>
    <xf numFmtId="49" fontId="35" fillId="0" borderId="67" xfId="0" applyNumberFormat="1" applyFont="1" applyFill="1" applyBorder="1" applyAlignment="1" applyProtection="1">
      <alignment horizontal="center" vertical="center"/>
      <protection/>
    </xf>
    <xf numFmtId="0" fontId="5" fillId="0" borderId="112" xfId="0" applyFont="1" applyFill="1" applyBorder="1" applyAlignment="1">
      <alignment horizontal="center" vertical="center" wrapText="1"/>
    </xf>
    <xf numFmtId="0" fontId="1" fillId="0" borderId="35" xfId="0" applyNumberFormat="1" applyFont="1" applyFill="1" applyBorder="1" applyAlignment="1" applyProtection="1">
      <alignment horizontal="center" vertical="center" textRotation="90"/>
      <protection/>
    </xf>
    <xf numFmtId="0" fontId="1" fillId="0" borderId="12" xfId="0" applyNumberFormat="1" applyFont="1" applyFill="1" applyBorder="1" applyAlignment="1" applyProtection="1">
      <alignment horizontal="center" vertical="center" textRotation="90"/>
      <protection/>
    </xf>
    <xf numFmtId="0" fontId="1" fillId="0" borderId="28" xfId="0" applyNumberFormat="1" applyFont="1" applyFill="1" applyBorder="1" applyAlignment="1" applyProtection="1">
      <alignment horizontal="center" vertical="center" textRotation="90"/>
      <protection/>
    </xf>
    <xf numFmtId="170" fontId="1" fillId="0" borderId="92" xfId="0" applyNumberFormat="1" applyFont="1" applyFill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" fillId="0" borderId="107" xfId="0" applyFont="1" applyBorder="1" applyAlignment="1">
      <alignment horizontal="center"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110" xfId="0" applyFont="1" applyFill="1" applyBorder="1" applyAlignment="1">
      <alignment horizontal="center" wrapText="1"/>
    </xf>
    <xf numFmtId="0" fontId="1" fillId="0" borderId="112" xfId="0" applyFont="1" applyFill="1" applyBorder="1" applyAlignment="1">
      <alignment horizontal="center" wrapText="1"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5" fillId="0" borderId="83" xfId="0" applyFont="1" applyFill="1" applyBorder="1" applyAlignment="1">
      <alignment horizontal="center"/>
    </xf>
    <xf numFmtId="0" fontId="5" fillId="0" borderId="107" xfId="0" applyFont="1" applyFill="1" applyBorder="1" applyAlignment="1">
      <alignment horizontal="center"/>
    </xf>
    <xf numFmtId="0" fontId="5" fillId="0" borderId="67" xfId="0" applyFont="1" applyFill="1" applyBorder="1" applyAlignment="1">
      <alignment horizontal="center"/>
    </xf>
    <xf numFmtId="1" fontId="1" fillId="0" borderId="31" xfId="0" applyNumberFormat="1" applyFont="1" applyFill="1" applyBorder="1" applyAlignment="1">
      <alignment horizontal="center" vertical="center"/>
    </xf>
    <xf numFmtId="1" fontId="1" fillId="0" borderId="107" xfId="0" applyNumberFormat="1" applyFont="1" applyFill="1" applyBorder="1" applyAlignment="1">
      <alignment horizontal="center" vertical="center"/>
    </xf>
    <xf numFmtId="170" fontId="1" fillId="0" borderId="0" xfId="0" applyNumberFormat="1" applyFont="1" applyFill="1" applyBorder="1" applyAlignment="1" applyProtection="1">
      <alignment horizontal="left" vertical="justify"/>
      <protection/>
    </xf>
    <xf numFmtId="17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83" xfId="0" applyFont="1" applyBorder="1" applyAlignment="1">
      <alignment horizontal="center"/>
    </xf>
    <xf numFmtId="0" fontId="15" fillId="0" borderId="94" xfId="0" applyFont="1" applyBorder="1" applyAlignment="1">
      <alignment horizontal="right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170" fontId="1" fillId="0" borderId="66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172" fontId="79" fillId="0" borderId="31" xfId="0" applyNumberFormat="1" applyFont="1" applyFill="1" applyBorder="1" applyAlignment="1" applyProtection="1">
      <alignment horizontal="center" vertical="center"/>
      <protection/>
    </xf>
    <xf numFmtId="172" fontId="79" fillId="0" borderId="67" xfId="0" applyNumberFormat="1" applyFont="1" applyFill="1" applyBorder="1" applyAlignment="1" applyProtection="1">
      <alignment horizontal="center" vertical="center"/>
      <protection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172" fontId="78" fillId="0" borderId="23" xfId="0" applyNumberFormat="1" applyFont="1" applyFill="1" applyBorder="1" applyAlignment="1" applyProtection="1">
      <alignment horizontal="center" vertical="center"/>
      <protection/>
    </xf>
    <xf numFmtId="172" fontId="78" fillId="0" borderId="92" xfId="0" applyNumberFormat="1" applyFont="1" applyFill="1" applyBorder="1" applyAlignment="1" applyProtection="1">
      <alignment horizontal="center" vertical="center"/>
      <protection/>
    </xf>
    <xf numFmtId="0" fontId="5" fillId="32" borderId="41" xfId="0" applyNumberFormat="1" applyFont="1" applyFill="1" applyBorder="1" applyAlignment="1" applyProtection="1">
      <alignment horizontal="center" vertical="center"/>
      <protection/>
    </xf>
    <xf numFmtId="0" fontId="27" fillId="0" borderId="45" xfId="0" applyFont="1" applyBorder="1" applyAlignment="1">
      <alignment vertical="center"/>
    </xf>
    <xf numFmtId="0" fontId="1" fillId="0" borderId="43" xfId="0" applyFont="1" applyFill="1" applyBorder="1" applyAlignment="1">
      <alignment horizontal="center" vertical="center" wrapText="1"/>
    </xf>
    <xf numFmtId="0" fontId="27" fillId="0" borderId="19" xfId="0" applyFont="1" applyBorder="1" applyAlignment="1">
      <alignment vertical="center"/>
    </xf>
    <xf numFmtId="49" fontId="1" fillId="0" borderId="16" xfId="0" applyNumberFormat="1" applyFont="1" applyFill="1" applyBorder="1" applyAlignment="1" applyProtection="1">
      <alignment horizontal="center" vertical="center"/>
      <protection/>
    </xf>
    <xf numFmtId="49" fontId="1" fillId="0" borderId="66" xfId="0" applyNumberFormat="1" applyFont="1" applyFill="1" applyBorder="1" applyAlignment="1" applyProtection="1">
      <alignment horizontal="center" vertical="center"/>
      <protection/>
    </xf>
    <xf numFmtId="0" fontId="5" fillId="0" borderId="53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49" fontId="5" fillId="0" borderId="83" xfId="0" applyNumberFormat="1" applyFont="1" applyFill="1" applyBorder="1" applyAlignment="1">
      <alignment horizontal="center" vertical="center" wrapText="1"/>
    </xf>
    <xf numFmtId="49" fontId="5" fillId="0" borderId="107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64" xfId="0" applyNumberFormat="1" applyFont="1" applyBorder="1" applyAlignment="1">
      <alignment horizontal="center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66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center" vertical="center" wrapText="1"/>
    </xf>
    <xf numFmtId="49" fontId="1" fillId="0" borderId="67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 wrapText="1"/>
    </xf>
    <xf numFmtId="0" fontId="1" fillId="0" borderId="64" xfId="0" applyNumberFormat="1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66" xfId="0" applyNumberFormat="1" applyFont="1" applyFill="1" applyBorder="1" applyAlignment="1">
      <alignment horizontal="center" vertical="center" wrapText="1"/>
    </xf>
    <xf numFmtId="49" fontId="5" fillId="0" borderId="83" xfId="0" applyNumberFormat="1" applyFont="1" applyFill="1" applyBorder="1" applyAlignment="1" applyProtection="1">
      <alignment horizontal="center" vertical="center"/>
      <protection/>
    </xf>
    <xf numFmtId="49" fontId="5" fillId="0" borderId="107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60" xfId="0" applyNumberFormat="1" applyFont="1" applyFill="1" applyBorder="1" applyAlignment="1" applyProtection="1">
      <alignment horizontal="center" vertical="center"/>
      <protection/>
    </xf>
    <xf numFmtId="174" fontId="5" fillId="0" borderId="83" xfId="0" applyNumberFormat="1" applyFont="1" applyFill="1" applyBorder="1" applyAlignment="1" applyProtection="1">
      <alignment horizontal="center" vertical="center"/>
      <protection/>
    </xf>
    <xf numFmtId="174" fontId="5" fillId="0" borderId="107" xfId="0" applyNumberFormat="1" applyFont="1" applyFill="1" applyBorder="1" applyAlignment="1" applyProtection="1">
      <alignment horizontal="center" vertical="center"/>
      <protection/>
    </xf>
    <xf numFmtId="174" fontId="5" fillId="0" borderId="67" xfId="0" applyNumberFormat="1" applyFont="1" applyFill="1" applyBorder="1" applyAlignment="1" applyProtection="1">
      <alignment horizontal="center" vertical="center"/>
      <protection/>
    </xf>
    <xf numFmtId="174" fontId="1" fillId="0" borderId="23" xfId="0" applyNumberFormat="1" applyFont="1" applyFill="1" applyBorder="1" applyAlignment="1" applyProtection="1">
      <alignment horizontal="center" vertical="center"/>
      <protection/>
    </xf>
    <xf numFmtId="174" fontId="1" fillId="0" borderId="64" xfId="0" applyNumberFormat="1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172" fontId="5" fillId="0" borderId="31" xfId="0" applyNumberFormat="1" applyFont="1" applyFill="1" applyBorder="1" applyAlignment="1">
      <alignment horizontal="center" vertical="center" wrapText="1"/>
    </xf>
    <xf numFmtId="172" fontId="5" fillId="0" borderId="67" xfId="0" applyNumberFormat="1" applyFont="1" applyFill="1" applyBorder="1" applyAlignment="1">
      <alignment horizontal="center" vertical="center" wrapText="1"/>
    </xf>
    <xf numFmtId="170" fontId="1" fillId="0" borderId="22" xfId="0" applyNumberFormat="1" applyFont="1" applyFill="1" applyBorder="1" applyAlignment="1" applyProtection="1">
      <alignment horizontal="center" vertical="center"/>
      <protection/>
    </xf>
    <xf numFmtId="17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9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7" xfId="0" applyNumberFormat="1" applyFont="1" applyFill="1" applyBorder="1" applyAlignment="1" applyProtection="1">
      <alignment horizontal="center" vertical="center" textRotation="90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60" xfId="0" applyFont="1" applyFill="1" applyBorder="1" applyAlignment="1">
      <alignment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15" fillId="0" borderId="64" xfId="0" applyFont="1" applyFill="1" applyBorder="1" applyAlignment="1">
      <alignment/>
    </xf>
    <xf numFmtId="0" fontId="27" fillId="0" borderId="21" xfId="0" applyFont="1" applyFill="1" applyBorder="1" applyAlignment="1">
      <alignment vertical="center"/>
    </xf>
    <xf numFmtId="0" fontId="1" fillId="0" borderId="31" xfId="0" applyFont="1" applyFill="1" applyBorder="1" applyAlignment="1">
      <alignment horizontal="center"/>
    </xf>
    <xf numFmtId="0" fontId="1" fillId="0" borderId="67" xfId="0" applyFont="1" applyFill="1" applyBorder="1" applyAlignment="1">
      <alignment horizontal="center"/>
    </xf>
    <xf numFmtId="0" fontId="1" fillId="0" borderId="113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114" xfId="0" applyFont="1" applyFill="1" applyBorder="1" applyAlignment="1">
      <alignment horizontal="center" vertical="center" wrapText="1"/>
    </xf>
    <xf numFmtId="0" fontId="1" fillId="0" borderId="115" xfId="0" applyFont="1" applyFill="1" applyBorder="1" applyAlignment="1">
      <alignment horizontal="center" vertical="center" wrapText="1"/>
    </xf>
    <xf numFmtId="0" fontId="1" fillId="0" borderId="116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49" xfId="0" applyNumberFormat="1" applyFont="1" applyFill="1" applyBorder="1" applyAlignment="1">
      <alignment horizontal="left" vertical="center" wrapText="1"/>
    </xf>
    <xf numFmtId="0" fontId="39" fillId="0" borderId="48" xfId="0" applyNumberFormat="1" applyFont="1" applyFill="1" applyBorder="1" applyAlignment="1">
      <alignment horizontal="left" vertical="center" wrapText="1"/>
    </xf>
    <xf numFmtId="0" fontId="1" fillId="0" borderId="48" xfId="0" applyFont="1" applyFill="1" applyBorder="1" applyAlignment="1">
      <alignment horizontal="left" vertical="center" wrapText="1"/>
    </xf>
    <xf numFmtId="0" fontId="1" fillId="0" borderId="117" xfId="0" applyFont="1" applyFill="1" applyBorder="1" applyAlignment="1">
      <alignment horizontal="center" vertical="center" wrapText="1"/>
    </xf>
    <xf numFmtId="0" fontId="1" fillId="0" borderId="118" xfId="0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/>
    </xf>
    <xf numFmtId="49" fontId="1" fillId="0" borderId="84" xfId="0" applyNumberFormat="1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172" fontId="5" fillId="0" borderId="76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172" fontId="5" fillId="0" borderId="45" xfId="0" applyNumberFormat="1" applyFont="1" applyFill="1" applyBorder="1" applyAlignment="1">
      <alignment horizontal="center" vertical="center"/>
    </xf>
    <xf numFmtId="172" fontId="5" fillId="0" borderId="63" xfId="0" applyNumberFormat="1" applyFont="1" applyFill="1" applyBorder="1" applyAlignment="1">
      <alignment horizontal="center" vertical="center"/>
    </xf>
    <xf numFmtId="1" fontId="1" fillId="0" borderId="42" xfId="0" applyNumberFormat="1" applyFont="1" applyFill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67" xfId="0" applyNumberFormat="1" applyFont="1" applyFill="1" applyBorder="1" applyAlignment="1">
      <alignment horizontal="center" vertical="center"/>
    </xf>
    <xf numFmtId="0" fontId="15" fillId="0" borderId="67" xfId="0" applyFont="1" applyFill="1" applyBorder="1" applyAlignment="1">
      <alignment horizontal="center" vertical="center"/>
    </xf>
    <xf numFmtId="0" fontId="15" fillId="0" borderId="81" xfId="0" applyFont="1" applyFill="1" applyBorder="1" applyAlignment="1">
      <alignment/>
    </xf>
    <xf numFmtId="0" fontId="1" fillId="0" borderId="80" xfId="0" applyFont="1" applyFill="1" applyBorder="1" applyAlignment="1">
      <alignment horizontal="center" vertical="center"/>
    </xf>
    <xf numFmtId="0" fontId="1" fillId="0" borderId="80" xfId="0" applyFont="1" applyFill="1" applyBorder="1" applyAlignment="1">
      <alignment horizontal="center"/>
    </xf>
    <xf numFmtId="0" fontId="1" fillId="0" borderId="90" xfId="0" applyFont="1" applyFill="1" applyBorder="1" applyAlignment="1">
      <alignment horizontal="center"/>
    </xf>
    <xf numFmtId="0" fontId="15" fillId="0" borderId="67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172" fontId="1" fillId="0" borderId="83" xfId="0" applyNumberFormat="1" applyFont="1" applyFill="1" applyBorder="1" applyAlignment="1">
      <alignment horizontal="center"/>
    </xf>
    <xf numFmtId="0" fontId="1" fillId="0" borderId="107" xfId="0" applyFont="1" applyFill="1" applyBorder="1" applyAlignment="1">
      <alignment horizontal="center"/>
    </xf>
    <xf numFmtId="172" fontId="1" fillId="0" borderId="76" xfId="0" applyNumberFormat="1" applyFont="1" applyFill="1" applyBorder="1" applyAlignment="1">
      <alignment horizontal="center"/>
    </xf>
    <xf numFmtId="170" fontId="1" fillId="0" borderId="83" xfId="0" applyNumberFormat="1" applyFont="1" applyFill="1" applyBorder="1" applyAlignment="1" applyProtection="1">
      <alignment horizontal="center" vertical="center" wrapText="1"/>
      <protection/>
    </xf>
    <xf numFmtId="170" fontId="1" fillId="0" borderId="107" xfId="0" applyNumberFormat="1" applyFont="1" applyFill="1" applyBorder="1" applyAlignment="1" applyProtection="1">
      <alignment horizontal="center" vertical="center" wrapText="1"/>
      <protection/>
    </xf>
    <xf numFmtId="170" fontId="1" fillId="0" borderId="67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Plan Уч(бакал.) д_о 2013_14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C39"/>
  <sheetViews>
    <sheetView view="pageBreakPreview" zoomScale="50" zoomScaleNormal="50" zoomScaleSheetLayoutView="50" zoomScalePageLayoutView="0" workbookViewId="0" topLeftCell="A6">
      <selection activeCell="AR16" sqref="AR16"/>
    </sheetView>
  </sheetViews>
  <sheetFormatPr defaultColWidth="3.25390625" defaultRowHeight="12.75"/>
  <cols>
    <col min="1" max="1" width="5.875" style="16" customWidth="1"/>
    <col min="2" max="2" width="5.125" style="16" customWidth="1"/>
    <col min="3" max="4" width="5.25390625" style="16" customWidth="1"/>
    <col min="5" max="5" width="7.00390625" style="16" customWidth="1"/>
    <col min="6" max="6" width="5.00390625" style="16" customWidth="1"/>
    <col min="7" max="8" width="5.125" style="16" customWidth="1"/>
    <col min="9" max="9" width="5.00390625" style="16" customWidth="1"/>
    <col min="10" max="10" width="5.125" style="16" customWidth="1"/>
    <col min="11" max="13" width="5.25390625" style="16" customWidth="1"/>
    <col min="14" max="15" width="5.125" style="16" customWidth="1"/>
    <col min="16" max="17" width="5.25390625" style="16" customWidth="1"/>
    <col min="18" max="19" width="5.125" style="16" customWidth="1"/>
    <col min="20" max="20" width="5.875" style="16" customWidth="1"/>
    <col min="21" max="21" width="5.25390625" style="16" customWidth="1"/>
    <col min="22" max="22" width="5.00390625" style="16" customWidth="1"/>
    <col min="23" max="23" width="5.25390625" style="16" customWidth="1"/>
    <col min="24" max="24" width="5.375" style="16" customWidth="1"/>
    <col min="25" max="25" width="5.25390625" style="16" customWidth="1"/>
    <col min="26" max="26" width="5.00390625" style="16" customWidth="1"/>
    <col min="27" max="27" width="5.375" style="16" customWidth="1"/>
    <col min="28" max="28" width="6.00390625" style="16" customWidth="1"/>
    <col min="29" max="29" width="5.25390625" style="16" customWidth="1"/>
    <col min="30" max="30" width="5.625" style="16" customWidth="1"/>
    <col min="31" max="31" width="5.75390625" style="16" customWidth="1"/>
    <col min="32" max="32" width="5.625" style="16" customWidth="1"/>
    <col min="33" max="33" width="5.875" style="16" customWidth="1"/>
    <col min="34" max="34" width="6.125" style="16" customWidth="1"/>
    <col min="35" max="35" width="5.25390625" style="16" customWidth="1"/>
    <col min="36" max="36" width="5.75390625" style="16" customWidth="1"/>
    <col min="37" max="37" width="5.625" style="16" customWidth="1"/>
    <col min="38" max="38" width="4.875" style="16" customWidth="1"/>
    <col min="39" max="39" width="4.25390625" style="16" customWidth="1"/>
    <col min="40" max="41" width="4.75390625" style="16" customWidth="1"/>
    <col min="42" max="42" width="4.625" style="16" customWidth="1"/>
    <col min="43" max="43" width="4.75390625" style="16" customWidth="1"/>
    <col min="44" max="44" width="3.875" style="16" customWidth="1"/>
    <col min="45" max="45" width="4.125" style="16" customWidth="1"/>
    <col min="46" max="46" width="3.875" style="16" customWidth="1"/>
    <col min="47" max="47" width="3.75390625" style="16" customWidth="1"/>
    <col min="48" max="48" width="4.375" style="16" customWidth="1"/>
    <col min="49" max="49" width="4.875" style="16" customWidth="1"/>
    <col min="50" max="51" width="3.75390625" style="16" customWidth="1"/>
    <col min="52" max="52" width="3.875" style="16" customWidth="1"/>
    <col min="53" max="53" width="4.875" style="16" customWidth="1"/>
    <col min="54" max="16384" width="3.25390625" style="16" customWidth="1"/>
  </cols>
  <sheetData>
    <row r="1" ht="43.5" customHeight="1"/>
    <row r="2" spans="1:53" ht="23.25" customHeight="1">
      <c r="A2" s="525"/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  <c r="P2" s="524" t="s">
        <v>66</v>
      </c>
      <c r="Q2" s="524"/>
      <c r="R2" s="524"/>
      <c r="S2" s="524"/>
      <c r="T2" s="524"/>
      <c r="U2" s="524"/>
      <c r="V2" s="524"/>
      <c r="W2" s="524"/>
      <c r="X2" s="524"/>
      <c r="Y2" s="524"/>
      <c r="Z2" s="524"/>
      <c r="AA2" s="524"/>
      <c r="AB2" s="524"/>
      <c r="AC2" s="524"/>
      <c r="AD2" s="524"/>
      <c r="AE2" s="524"/>
      <c r="AF2" s="524"/>
      <c r="AG2" s="524"/>
      <c r="AH2" s="524"/>
      <c r="AI2" s="524"/>
      <c r="AJ2" s="524"/>
      <c r="AK2" s="524"/>
      <c r="AL2" s="524"/>
      <c r="AM2" s="524"/>
      <c r="AN2" s="524"/>
      <c r="AO2" s="523"/>
      <c r="AP2" s="523"/>
      <c r="AQ2" s="523"/>
      <c r="AR2" s="523"/>
      <c r="AS2" s="523"/>
      <c r="AT2" s="523"/>
      <c r="AU2" s="523"/>
      <c r="AV2" s="523"/>
      <c r="AW2" s="523"/>
      <c r="AX2" s="523"/>
      <c r="AY2" s="523"/>
      <c r="AZ2" s="523"/>
      <c r="BA2" s="523"/>
    </row>
    <row r="3" spans="1:53" ht="27" customHeight="1">
      <c r="A3" s="522" t="s">
        <v>155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522"/>
      <c r="O3" s="522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523"/>
      <c r="AP3" s="523"/>
      <c r="AQ3" s="523"/>
      <c r="AR3" s="523"/>
      <c r="AS3" s="523"/>
      <c r="AT3" s="523"/>
      <c r="AU3" s="523"/>
      <c r="AV3" s="523"/>
      <c r="AW3" s="523"/>
      <c r="AX3" s="523"/>
      <c r="AY3" s="523"/>
      <c r="AZ3" s="523"/>
      <c r="BA3" s="523"/>
    </row>
    <row r="4" spans="1:53" ht="30.75">
      <c r="A4" s="522" t="s">
        <v>156</v>
      </c>
      <c r="B4" s="522"/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2"/>
      <c r="O4" s="522"/>
      <c r="P4" s="526" t="s">
        <v>27</v>
      </c>
      <c r="Q4" s="526"/>
      <c r="R4" s="526"/>
      <c r="S4" s="526"/>
      <c r="T4" s="526"/>
      <c r="U4" s="526"/>
      <c r="V4" s="526"/>
      <c r="W4" s="526"/>
      <c r="X4" s="526"/>
      <c r="Y4" s="526"/>
      <c r="Z4" s="526"/>
      <c r="AA4" s="526"/>
      <c r="AB4" s="526"/>
      <c r="AC4" s="526"/>
      <c r="AD4" s="526"/>
      <c r="AE4" s="526"/>
      <c r="AF4" s="526"/>
      <c r="AG4" s="526"/>
      <c r="AH4" s="526"/>
      <c r="AI4" s="526"/>
      <c r="AJ4" s="526"/>
      <c r="AK4" s="526"/>
      <c r="AL4" s="526"/>
      <c r="AM4" s="526"/>
      <c r="AN4" s="526"/>
      <c r="AO4" s="523"/>
      <c r="AP4" s="523"/>
      <c r="AQ4" s="523"/>
      <c r="AR4" s="523"/>
      <c r="AS4" s="523"/>
      <c r="AT4" s="523"/>
      <c r="AU4" s="523"/>
      <c r="AV4" s="523"/>
      <c r="AW4" s="523"/>
      <c r="AX4" s="523"/>
      <c r="AY4" s="523"/>
      <c r="AZ4" s="523"/>
      <c r="BA4" s="523"/>
    </row>
    <row r="5" spans="1:53" ht="26.25" customHeight="1">
      <c r="A5" s="519" t="s">
        <v>210</v>
      </c>
      <c r="B5" s="519"/>
      <c r="C5" s="519"/>
      <c r="D5" s="519"/>
      <c r="E5" s="519"/>
      <c r="F5" s="519"/>
      <c r="G5" s="519"/>
      <c r="H5" s="519"/>
      <c r="I5" s="519"/>
      <c r="J5" s="519"/>
      <c r="K5" s="519"/>
      <c r="L5" s="519"/>
      <c r="M5" s="519"/>
      <c r="N5" s="519"/>
      <c r="O5" s="519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492" t="s">
        <v>154</v>
      </c>
      <c r="AO5" s="493"/>
      <c r="AP5" s="493"/>
      <c r="AQ5" s="493"/>
      <c r="AR5" s="493"/>
      <c r="AS5" s="493"/>
      <c r="AT5" s="493"/>
      <c r="AU5" s="493"/>
      <c r="AV5" s="493"/>
      <c r="AW5" s="493"/>
      <c r="AX5" s="493"/>
      <c r="AY5" s="493"/>
      <c r="AZ5" s="493"/>
      <c r="BA5" s="493"/>
    </row>
    <row r="6" spans="1:53" s="19" customFormat="1" ht="27.75">
      <c r="A6" s="520" t="s">
        <v>251</v>
      </c>
      <c r="B6" s="520"/>
      <c r="C6" s="520"/>
      <c r="D6" s="520"/>
      <c r="E6" s="520"/>
      <c r="F6" s="520"/>
      <c r="G6" s="520"/>
      <c r="H6" s="520"/>
      <c r="I6" s="520"/>
      <c r="J6" s="520"/>
      <c r="K6" s="520"/>
      <c r="L6" s="520"/>
      <c r="M6" s="520"/>
      <c r="N6" s="520"/>
      <c r="O6" s="520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493"/>
      <c r="AO6" s="493"/>
      <c r="AP6" s="493"/>
      <c r="AQ6" s="493"/>
      <c r="AR6" s="493"/>
      <c r="AS6" s="493"/>
      <c r="AT6" s="493"/>
      <c r="AU6" s="493"/>
      <c r="AV6" s="493"/>
      <c r="AW6" s="493"/>
      <c r="AX6" s="493"/>
      <c r="AY6" s="493"/>
      <c r="AZ6" s="493"/>
      <c r="BA6" s="493"/>
    </row>
    <row r="7" spans="1:53" s="19" customFormat="1" ht="22.5" customHeight="1">
      <c r="A7" s="300"/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493"/>
      <c r="AO7" s="493"/>
      <c r="AP7" s="493"/>
      <c r="AQ7" s="493"/>
      <c r="AR7" s="493"/>
      <c r="AS7" s="493"/>
      <c r="AT7" s="493"/>
      <c r="AU7" s="493"/>
      <c r="AV7" s="493"/>
      <c r="AW7" s="493"/>
      <c r="AX7" s="493"/>
      <c r="AY7" s="493"/>
      <c r="AZ7" s="493"/>
      <c r="BA7" s="493"/>
    </row>
    <row r="8" spans="1:53" s="19" customFormat="1" ht="27" customHeight="1">
      <c r="A8" s="522" t="s">
        <v>26</v>
      </c>
      <c r="B8" s="522"/>
      <c r="C8" s="522"/>
      <c r="D8" s="522"/>
      <c r="E8" s="522"/>
      <c r="F8" s="522"/>
      <c r="G8" s="522"/>
      <c r="H8" s="522"/>
      <c r="I8" s="522"/>
      <c r="J8" s="522"/>
      <c r="K8" s="522"/>
      <c r="L8" s="522"/>
      <c r="M8" s="522"/>
      <c r="N8" s="522"/>
      <c r="O8" s="522"/>
      <c r="P8" s="498" t="s">
        <v>72</v>
      </c>
      <c r="Q8" s="499"/>
      <c r="R8" s="499"/>
      <c r="S8" s="499"/>
      <c r="T8" s="499"/>
      <c r="U8" s="499"/>
      <c r="V8" s="499"/>
      <c r="W8" s="499"/>
      <c r="X8" s="499"/>
      <c r="Y8" s="499"/>
      <c r="Z8" s="499"/>
      <c r="AA8" s="499"/>
      <c r="AB8" s="499"/>
      <c r="AC8" s="499"/>
      <c r="AD8" s="499"/>
      <c r="AE8" s="499"/>
      <c r="AF8" s="499"/>
      <c r="AG8" s="499"/>
      <c r="AH8" s="499"/>
      <c r="AI8" s="499"/>
      <c r="AJ8" s="499"/>
      <c r="AK8" s="499"/>
      <c r="AL8" s="499"/>
      <c r="AM8" s="499"/>
      <c r="AN8" s="493"/>
      <c r="AO8" s="493"/>
      <c r="AP8" s="493"/>
      <c r="AQ8" s="493"/>
      <c r="AR8" s="493"/>
      <c r="AS8" s="493"/>
      <c r="AT8" s="493"/>
      <c r="AU8" s="493"/>
      <c r="AV8" s="493"/>
      <c r="AW8" s="493"/>
      <c r="AX8" s="493"/>
      <c r="AY8" s="493"/>
      <c r="AZ8" s="493"/>
      <c r="BA8" s="493"/>
    </row>
    <row r="9" spans="1:53" s="19" customFormat="1" ht="33" customHeight="1">
      <c r="A9" s="522" t="s">
        <v>157</v>
      </c>
      <c r="B9" s="522"/>
      <c r="C9" s="522"/>
      <c r="D9" s="522"/>
      <c r="E9" s="522"/>
      <c r="F9" s="522"/>
      <c r="G9" s="522"/>
      <c r="H9" s="522"/>
      <c r="I9" s="522"/>
      <c r="J9" s="522"/>
      <c r="K9" s="522"/>
      <c r="L9" s="522"/>
      <c r="M9" s="522"/>
      <c r="N9" s="522"/>
      <c r="O9" s="522"/>
      <c r="P9" s="500" t="s">
        <v>71</v>
      </c>
      <c r="Q9" s="501"/>
      <c r="R9" s="501"/>
      <c r="S9" s="501"/>
      <c r="T9" s="501"/>
      <c r="U9" s="501"/>
      <c r="V9" s="501"/>
      <c r="W9" s="501"/>
      <c r="X9" s="501"/>
      <c r="Y9" s="501"/>
      <c r="Z9" s="501"/>
      <c r="AA9" s="501"/>
      <c r="AB9" s="521"/>
      <c r="AC9" s="521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494"/>
      <c r="AO9" s="494"/>
      <c r="AP9" s="494"/>
      <c r="AQ9" s="494"/>
      <c r="AR9" s="494"/>
      <c r="AS9" s="494"/>
      <c r="AT9" s="494"/>
      <c r="AU9" s="494"/>
      <c r="AV9" s="494"/>
      <c r="AW9" s="494"/>
      <c r="AX9" s="494"/>
      <c r="AY9" s="494"/>
      <c r="AZ9" s="494"/>
      <c r="BA9" s="494"/>
    </row>
    <row r="10" spans="16:53" s="19" customFormat="1" ht="27.75" customHeight="1">
      <c r="P10" s="500" t="s">
        <v>112</v>
      </c>
      <c r="Q10" s="501"/>
      <c r="R10" s="501"/>
      <c r="S10" s="501"/>
      <c r="T10" s="501"/>
      <c r="U10" s="501"/>
      <c r="V10" s="501"/>
      <c r="W10" s="501"/>
      <c r="X10" s="501"/>
      <c r="Y10" s="501"/>
      <c r="Z10" s="501"/>
      <c r="AA10" s="501"/>
      <c r="AB10" s="501"/>
      <c r="AC10" s="501"/>
      <c r="AD10" s="501"/>
      <c r="AE10" s="501"/>
      <c r="AF10" s="501"/>
      <c r="AG10" s="501"/>
      <c r="AH10" s="501"/>
      <c r="AI10" s="501"/>
      <c r="AJ10" s="501"/>
      <c r="AK10" s="501"/>
      <c r="AL10" s="25"/>
      <c r="AM10" s="25"/>
      <c r="AN10" s="485" t="s">
        <v>170</v>
      </c>
      <c r="AO10" s="486"/>
      <c r="AP10" s="486"/>
      <c r="AQ10" s="486"/>
      <c r="AR10" s="486"/>
      <c r="AS10" s="486"/>
      <c r="AT10" s="486"/>
      <c r="AU10" s="486"/>
      <c r="AV10" s="486"/>
      <c r="AW10" s="486"/>
      <c r="AX10" s="486"/>
      <c r="AY10" s="486"/>
      <c r="AZ10" s="486"/>
      <c r="BA10" s="486"/>
    </row>
    <row r="11" spans="16:53" s="19" customFormat="1" ht="27.75" customHeight="1">
      <c r="P11" s="495" t="s">
        <v>113</v>
      </c>
      <c r="Q11" s="496"/>
      <c r="R11" s="496"/>
      <c r="S11" s="496"/>
      <c r="T11" s="496"/>
      <c r="U11" s="496"/>
      <c r="V11" s="496"/>
      <c r="W11" s="496"/>
      <c r="X11" s="496"/>
      <c r="Y11" s="496"/>
      <c r="Z11" s="496"/>
      <c r="AA11" s="496"/>
      <c r="AB11" s="496"/>
      <c r="AC11" s="496"/>
      <c r="AD11" s="496"/>
      <c r="AE11" s="496"/>
      <c r="AF11" s="496"/>
      <c r="AG11" s="496"/>
      <c r="AH11" s="496"/>
      <c r="AI11" s="496"/>
      <c r="AJ11" s="496"/>
      <c r="AK11" s="497"/>
      <c r="AL11" s="497"/>
      <c r="AM11" s="497"/>
      <c r="AN11" s="490" t="s">
        <v>70</v>
      </c>
      <c r="AO11" s="490"/>
      <c r="AP11" s="490"/>
      <c r="AQ11" s="490"/>
      <c r="AR11" s="490"/>
      <c r="AS11" s="490"/>
      <c r="AT11" s="490"/>
      <c r="AU11" s="490"/>
      <c r="AV11" s="490"/>
      <c r="AW11" s="490"/>
      <c r="AX11" s="490"/>
      <c r="AY11" s="490"/>
      <c r="AZ11" s="490"/>
      <c r="BA11" s="490"/>
    </row>
    <row r="12" spans="16:53" s="19" customFormat="1" ht="24" customHeight="1">
      <c r="P12" s="497"/>
      <c r="Q12" s="497"/>
      <c r="R12" s="497"/>
      <c r="S12" s="497"/>
      <c r="T12" s="497"/>
      <c r="U12" s="497"/>
      <c r="V12" s="497"/>
      <c r="W12" s="497"/>
      <c r="X12" s="497"/>
      <c r="Y12" s="497"/>
      <c r="Z12" s="497"/>
      <c r="AA12" s="497"/>
      <c r="AB12" s="497"/>
      <c r="AC12" s="497"/>
      <c r="AD12" s="497"/>
      <c r="AE12" s="497"/>
      <c r="AF12" s="497"/>
      <c r="AG12" s="497"/>
      <c r="AH12" s="497"/>
      <c r="AI12" s="497"/>
      <c r="AJ12" s="497"/>
      <c r="AK12" s="497"/>
      <c r="AL12" s="497"/>
      <c r="AM12" s="497"/>
      <c r="AN12" s="490"/>
      <c r="AO12" s="490"/>
      <c r="AP12" s="490"/>
      <c r="AQ12" s="490"/>
      <c r="AR12" s="490"/>
      <c r="AS12" s="490"/>
      <c r="AT12" s="490"/>
      <c r="AU12" s="490"/>
      <c r="AV12" s="490"/>
      <c r="AW12" s="490"/>
      <c r="AX12" s="490"/>
      <c r="AY12" s="490"/>
      <c r="AZ12" s="490"/>
      <c r="BA12" s="490"/>
    </row>
    <row r="13" spans="16:53" s="19" customFormat="1" ht="51.75" customHeight="1">
      <c r="P13" s="488" t="s">
        <v>171</v>
      </c>
      <c r="Q13" s="488"/>
      <c r="R13" s="488"/>
      <c r="S13" s="488"/>
      <c r="T13" s="488"/>
      <c r="U13" s="488"/>
      <c r="V13" s="488"/>
      <c r="W13" s="488"/>
      <c r="X13" s="488"/>
      <c r="Y13" s="488"/>
      <c r="Z13" s="488"/>
      <c r="AA13" s="488"/>
      <c r="AB13" s="488"/>
      <c r="AC13" s="488"/>
      <c r="AD13" s="488"/>
      <c r="AE13" s="488"/>
      <c r="AF13" s="488"/>
      <c r="AG13" s="488"/>
      <c r="AH13" s="488"/>
      <c r="AI13" s="488"/>
      <c r="AJ13" s="488"/>
      <c r="AK13" s="488"/>
      <c r="AL13" s="488"/>
      <c r="AM13" s="488"/>
      <c r="AN13" s="24"/>
      <c r="AO13" s="502"/>
      <c r="AP13" s="502"/>
      <c r="AQ13" s="502"/>
      <c r="AR13" s="502"/>
      <c r="AS13" s="502"/>
      <c r="AT13" s="502"/>
      <c r="AU13" s="502"/>
      <c r="AV13" s="502"/>
      <c r="AW13" s="502"/>
      <c r="AX13" s="502"/>
      <c r="AY13" s="502"/>
      <c r="AZ13" s="502"/>
      <c r="BA13" s="502"/>
    </row>
    <row r="14" spans="16:53" s="19" customFormat="1" ht="25.5" customHeight="1">
      <c r="P14" s="487"/>
      <c r="Q14" s="487"/>
      <c r="R14" s="487"/>
      <c r="S14" s="487"/>
      <c r="T14" s="487"/>
      <c r="U14" s="487"/>
      <c r="V14" s="487"/>
      <c r="W14" s="487"/>
      <c r="X14" s="487"/>
      <c r="Y14" s="487"/>
      <c r="Z14" s="487"/>
      <c r="AA14" s="487"/>
      <c r="AB14" s="487"/>
      <c r="AC14" s="487"/>
      <c r="AD14" s="487"/>
      <c r="AE14" s="487"/>
      <c r="AF14" s="487"/>
      <c r="AG14" s="487"/>
      <c r="AH14" s="487"/>
      <c r="AI14" s="487"/>
      <c r="AJ14" s="487"/>
      <c r="AK14" s="487"/>
      <c r="AL14" s="487"/>
      <c r="AM14" s="487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</row>
    <row r="15" spans="16:53" s="19" customFormat="1" ht="26.25" customHeight="1">
      <c r="P15" s="495" t="s">
        <v>158</v>
      </c>
      <c r="Q15" s="497"/>
      <c r="R15" s="497"/>
      <c r="S15" s="497"/>
      <c r="T15" s="497"/>
      <c r="U15" s="497"/>
      <c r="V15" s="497"/>
      <c r="W15" s="497"/>
      <c r="X15" s="497"/>
      <c r="Y15" s="497"/>
      <c r="Z15" s="497"/>
      <c r="AA15" s="497"/>
      <c r="AB15" s="497"/>
      <c r="AC15" s="497"/>
      <c r="AD15" s="497"/>
      <c r="AE15" s="497"/>
      <c r="AF15" s="497"/>
      <c r="AG15" s="497"/>
      <c r="AH15" s="497"/>
      <c r="AI15" s="497"/>
      <c r="AJ15" s="497"/>
      <c r="AK15" s="497"/>
      <c r="AL15" s="497"/>
      <c r="AM15" s="497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</row>
    <row r="16" spans="41:53" s="19" customFormat="1" ht="18.75"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</row>
    <row r="17" spans="1:53" s="19" customFormat="1" ht="25.5">
      <c r="A17" s="489" t="s">
        <v>234</v>
      </c>
      <c r="B17" s="489"/>
      <c r="C17" s="489"/>
      <c r="D17" s="489"/>
      <c r="E17" s="489"/>
      <c r="F17" s="489"/>
      <c r="G17" s="489"/>
      <c r="H17" s="489"/>
      <c r="I17" s="489"/>
      <c r="J17" s="489"/>
      <c r="K17" s="489"/>
      <c r="L17" s="489"/>
      <c r="M17" s="489"/>
      <c r="N17" s="489"/>
      <c r="O17" s="489"/>
      <c r="P17" s="489"/>
      <c r="Q17" s="489"/>
      <c r="R17" s="489"/>
      <c r="S17" s="489"/>
      <c r="T17" s="489"/>
      <c r="U17" s="489"/>
      <c r="V17" s="489"/>
      <c r="W17" s="489"/>
      <c r="X17" s="489"/>
      <c r="Y17" s="489"/>
      <c r="Z17" s="489"/>
      <c r="AA17" s="489"/>
      <c r="AB17" s="489"/>
      <c r="AC17" s="489"/>
      <c r="AD17" s="489"/>
      <c r="AE17" s="489"/>
      <c r="AF17" s="489"/>
      <c r="AG17" s="489"/>
      <c r="AH17" s="489"/>
      <c r="AI17" s="489"/>
      <c r="AJ17" s="489"/>
      <c r="AK17" s="489"/>
      <c r="AL17" s="489"/>
      <c r="AM17" s="489"/>
      <c r="AN17" s="489"/>
      <c r="AO17" s="489"/>
      <c r="AP17" s="489"/>
      <c r="AQ17" s="489"/>
      <c r="AR17" s="489"/>
      <c r="AS17" s="489"/>
      <c r="AT17" s="489"/>
      <c r="AU17" s="489"/>
      <c r="AV17" s="489"/>
      <c r="AW17" s="489"/>
      <c r="AX17" s="489"/>
      <c r="AY17" s="489"/>
      <c r="AZ17" s="489"/>
      <c r="BA17" s="489"/>
    </row>
    <row r="18" spans="1:55" s="19" customFormat="1" ht="19.5" thickBot="1">
      <c r="A18" s="251"/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3"/>
      <c r="R18" s="253"/>
      <c r="S18" s="253"/>
      <c r="T18" s="253"/>
      <c r="U18" s="253"/>
      <c r="V18" s="253"/>
      <c r="W18" s="252"/>
      <c r="X18" s="252"/>
      <c r="Y18" s="252"/>
      <c r="Z18" s="252"/>
      <c r="AA18" s="252"/>
      <c r="AB18" s="252"/>
      <c r="AC18" s="252"/>
      <c r="AD18" s="252"/>
      <c r="AE18" s="253"/>
      <c r="AF18" s="253"/>
      <c r="AG18" s="253"/>
      <c r="AH18" s="253"/>
      <c r="AI18" s="253"/>
      <c r="AJ18" s="253"/>
      <c r="AK18" s="253"/>
      <c r="AL18" s="253"/>
      <c r="AM18" s="253"/>
      <c r="AN18" s="253"/>
      <c r="AO18" s="253"/>
      <c r="AP18" s="253"/>
      <c r="AQ18" s="254"/>
      <c r="AR18" s="254"/>
      <c r="AS18" s="254"/>
      <c r="AT18" s="252"/>
      <c r="AU18" s="252"/>
      <c r="AV18" s="252"/>
      <c r="AW18" s="252"/>
      <c r="AX18" s="252"/>
      <c r="AY18" s="252"/>
      <c r="AZ18" s="252"/>
      <c r="BA18" s="252"/>
      <c r="BB18" s="284"/>
      <c r="BC18" s="284"/>
    </row>
    <row r="19" spans="1:55" s="22" customFormat="1" ht="19.5" customHeight="1">
      <c r="A19" s="483" t="s">
        <v>0</v>
      </c>
      <c r="B19" s="466" t="s">
        <v>28</v>
      </c>
      <c r="C19" s="467"/>
      <c r="D19" s="467"/>
      <c r="E19" s="468"/>
      <c r="F19" s="466" t="s">
        <v>29</v>
      </c>
      <c r="G19" s="467"/>
      <c r="H19" s="467"/>
      <c r="I19" s="468"/>
      <c r="J19" s="466" t="s">
        <v>30</v>
      </c>
      <c r="K19" s="467"/>
      <c r="L19" s="467"/>
      <c r="M19" s="468"/>
      <c r="N19" s="469" t="s">
        <v>31</v>
      </c>
      <c r="O19" s="470"/>
      <c r="P19" s="470"/>
      <c r="Q19" s="470"/>
      <c r="R19" s="471"/>
      <c r="S19" s="466" t="s">
        <v>32</v>
      </c>
      <c r="T19" s="467"/>
      <c r="U19" s="467"/>
      <c r="V19" s="468"/>
      <c r="W19" s="469" t="s">
        <v>33</v>
      </c>
      <c r="X19" s="470"/>
      <c r="Y19" s="470"/>
      <c r="Z19" s="470"/>
      <c r="AA19" s="471"/>
      <c r="AB19" s="469" t="s">
        <v>34</v>
      </c>
      <c r="AC19" s="470"/>
      <c r="AD19" s="470"/>
      <c r="AE19" s="471"/>
      <c r="AF19" s="469" t="s">
        <v>35</v>
      </c>
      <c r="AG19" s="470"/>
      <c r="AH19" s="470"/>
      <c r="AI19" s="470"/>
      <c r="AJ19" s="469" t="s">
        <v>36</v>
      </c>
      <c r="AK19" s="470"/>
      <c r="AL19" s="470"/>
      <c r="AM19" s="470"/>
      <c r="AN19" s="469" t="s">
        <v>37</v>
      </c>
      <c r="AO19" s="470"/>
      <c r="AP19" s="470"/>
      <c r="AQ19" s="470"/>
      <c r="AR19" s="471"/>
      <c r="AS19" s="491" t="s">
        <v>38</v>
      </c>
      <c r="AT19" s="467"/>
      <c r="AU19" s="467"/>
      <c r="AV19" s="468"/>
      <c r="AW19" s="470" t="s">
        <v>39</v>
      </c>
      <c r="AX19" s="470"/>
      <c r="AY19" s="470"/>
      <c r="AZ19" s="470"/>
      <c r="BA19" s="471"/>
      <c r="BB19" s="284"/>
      <c r="BC19" s="284"/>
    </row>
    <row r="20" spans="1:55" s="22" customFormat="1" ht="19.5" customHeight="1" thickBot="1">
      <c r="A20" s="484"/>
      <c r="B20" s="255">
        <v>1</v>
      </c>
      <c r="C20" s="256">
        <v>2</v>
      </c>
      <c r="D20" s="256">
        <v>3</v>
      </c>
      <c r="E20" s="257">
        <v>4</v>
      </c>
      <c r="F20" s="255">
        <v>5</v>
      </c>
      <c r="G20" s="256">
        <v>6</v>
      </c>
      <c r="H20" s="256">
        <v>7</v>
      </c>
      <c r="I20" s="257">
        <v>8</v>
      </c>
      <c r="J20" s="255">
        <v>9</v>
      </c>
      <c r="K20" s="256">
        <v>10</v>
      </c>
      <c r="L20" s="256">
        <v>11</v>
      </c>
      <c r="M20" s="257">
        <v>12</v>
      </c>
      <c r="N20" s="255">
        <v>13</v>
      </c>
      <c r="O20" s="256">
        <v>14</v>
      </c>
      <c r="P20" s="256">
        <v>15</v>
      </c>
      <c r="Q20" s="256">
        <v>16</v>
      </c>
      <c r="R20" s="257">
        <v>17</v>
      </c>
      <c r="S20" s="255">
        <v>18</v>
      </c>
      <c r="T20" s="256">
        <v>19</v>
      </c>
      <c r="U20" s="256">
        <v>20</v>
      </c>
      <c r="V20" s="257">
        <v>21</v>
      </c>
      <c r="W20" s="255">
        <v>22</v>
      </c>
      <c r="X20" s="256">
        <v>23</v>
      </c>
      <c r="Y20" s="256">
        <v>24</v>
      </c>
      <c r="Z20" s="256">
        <v>25</v>
      </c>
      <c r="AA20" s="257">
        <v>26</v>
      </c>
      <c r="AB20" s="255">
        <v>27</v>
      </c>
      <c r="AC20" s="256">
        <v>28</v>
      </c>
      <c r="AD20" s="256">
        <v>29</v>
      </c>
      <c r="AE20" s="257">
        <v>30</v>
      </c>
      <c r="AF20" s="255">
        <v>31</v>
      </c>
      <c r="AG20" s="256">
        <v>32</v>
      </c>
      <c r="AH20" s="256">
        <v>33</v>
      </c>
      <c r="AI20" s="257">
        <v>34</v>
      </c>
      <c r="AJ20" s="255">
        <v>35</v>
      </c>
      <c r="AK20" s="256">
        <v>36</v>
      </c>
      <c r="AL20" s="256">
        <v>37</v>
      </c>
      <c r="AM20" s="258">
        <v>38</v>
      </c>
      <c r="AN20" s="255">
        <v>39</v>
      </c>
      <c r="AO20" s="256">
        <v>40</v>
      </c>
      <c r="AP20" s="256">
        <v>41</v>
      </c>
      <c r="AQ20" s="256">
        <v>42</v>
      </c>
      <c r="AR20" s="257">
        <v>43</v>
      </c>
      <c r="AS20" s="259">
        <v>44</v>
      </c>
      <c r="AT20" s="256">
        <v>45</v>
      </c>
      <c r="AU20" s="256">
        <v>46</v>
      </c>
      <c r="AV20" s="257">
        <v>47</v>
      </c>
      <c r="AW20" s="259">
        <v>48</v>
      </c>
      <c r="AX20" s="256">
        <v>49</v>
      </c>
      <c r="AY20" s="256">
        <v>50</v>
      </c>
      <c r="AZ20" s="256">
        <v>51</v>
      </c>
      <c r="BA20" s="257">
        <v>52</v>
      </c>
      <c r="BB20" s="284"/>
      <c r="BC20" s="284"/>
    </row>
    <row r="21" spans="1:55" s="22" customFormat="1" ht="19.5" customHeight="1">
      <c r="A21" s="260">
        <v>1</v>
      </c>
      <c r="B21" s="261" t="s">
        <v>141</v>
      </c>
      <c r="C21" s="261"/>
      <c r="D21" s="262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 t="s">
        <v>237</v>
      </c>
      <c r="U21" s="261" t="s">
        <v>40</v>
      </c>
      <c r="V21" s="261" t="s">
        <v>164</v>
      </c>
      <c r="W21" s="261" t="s">
        <v>165</v>
      </c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261"/>
      <c r="AM21" s="261"/>
      <c r="AN21" s="261"/>
      <c r="AO21" s="261"/>
      <c r="AP21" s="261"/>
      <c r="AQ21" s="261" t="s">
        <v>249</v>
      </c>
      <c r="AR21" s="261" t="s">
        <v>40</v>
      </c>
      <c r="AS21" s="261" t="s">
        <v>41</v>
      </c>
      <c r="AT21" s="261" t="s">
        <v>41</v>
      </c>
      <c r="AU21" s="261" t="s">
        <v>41</v>
      </c>
      <c r="AV21" s="261" t="s">
        <v>41</v>
      </c>
      <c r="AW21" s="261" t="s">
        <v>41</v>
      </c>
      <c r="AX21" s="261" t="s">
        <v>41</v>
      </c>
      <c r="AY21" s="261" t="s">
        <v>41</v>
      </c>
      <c r="AZ21" s="261" t="s">
        <v>41</v>
      </c>
      <c r="BA21" s="261" t="s">
        <v>41</v>
      </c>
      <c r="BB21" s="284"/>
      <c r="BC21" s="284"/>
    </row>
    <row r="22" spans="1:55" s="283" customFormat="1" ht="19.5" customHeight="1">
      <c r="A22" s="263">
        <v>2</v>
      </c>
      <c r="B22" s="264" t="s">
        <v>209</v>
      </c>
      <c r="C22" s="264" t="s">
        <v>209</v>
      </c>
      <c r="D22" s="264" t="s">
        <v>209</v>
      </c>
      <c r="E22" s="265" t="s">
        <v>42</v>
      </c>
      <c r="F22" s="265" t="s">
        <v>42</v>
      </c>
      <c r="G22" s="265" t="s">
        <v>42</v>
      </c>
      <c r="H22" s="265" t="s">
        <v>42</v>
      </c>
      <c r="I22" s="265" t="s">
        <v>42</v>
      </c>
      <c r="J22" s="265" t="s">
        <v>42</v>
      </c>
      <c r="K22" s="265" t="s">
        <v>42</v>
      </c>
      <c r="L22" s="265" t="s">
        <v>42</v>
      </c>
      <c r="M22" s="265" t="s">
        <v>42</v>
      </c>
      <c r="N22" s="265" t="s">
        <v>42</v>
      </c>
      <c r="O22" s="265" t="s">
        <v>42</v>
      </c>
      <c r="P22" s="266" t="s">
        <v>42</v>
      </c>
      <c r="Q22" s="43" t="s">
        <v>229</v>
      </c>
      <c r="R22" s="43" t="s">
        <v>229</v>
      </c>
      <c r="S22" s="527"/>
      <c r="T22" s="528"/>
      <c r="U22" s="528"/>
      <c r="V22" s="528"/>
      <c r="W22" s="528"/>
      <c r="X22" s="528"/>
      <c r="Y22" s="528"/>
      <c r="Z22" s="528"/>
      <c r="AA22" s="528"/>
      <c r="AB22" s="528"/>
      <c r="AC22" s="528"/>
      <c r="AD22" s="528"/>
      <c r="AE22" s="528"/>
      <c r="AF22" s="528"/>
      <c r="AG22" s="528"/>
      <c r="AH22" s="528"/>
      <c r="AI22" s="528"/>
      <c r="AJ22" s="528"/>
      <c r="AK22" s="528"/>
      <c r="AL22" s="528"/>
      <c r="AM22" s="528"/>
      <c r="AN22" s="528"/>
      <c r="AO22" s="528"/>
      <c r="AP22" s="528"/>
      <c r="AQ22" s="528"/>
      <c r="AR22" s="528"/>
      <c r="AS22" s="528"/>
      <c r="AT22" s="528"/>
      <c r="AU22" s="528"/>
      <c r="AV22" s="528"/>
      <c r="AW22" s="528"/>
      <c r="AX22" s="528"/>
      <c r="AY22" s="528"/>
      <c r="AZ22" s="528"/>
      <c r="BA22" s="529"/>
      <c r="BB22" s="284"/>
      <c r="BC22" s="284"/>
    </row>
    <row r="23" spans="1:55" s="22" customFormat="1" ht="19.5" customHeight="1">
      <c r="A23" s="480" t="s">
        <v>255</v>
      </c>
      <c r="B23" s="481"/>
      <c r="C23" s="481"/>
      <c r="D23" s="481"/>
      <c r="E23" s="481"/>
      <c r="F23" s="481"/>
      <c r="G23" s="481"/>
      <c r="H23" s="481"/>
      <c r="I23" s="481"/>
      <c r="J23" s="482"/>
      <c r="K23" s="482"/>
      <c r="L23" s="482"/>
      <c r="M23" s="482"/>
      <c r="N23" s="482"/>
      <c r="O23" s="482"/>
      <c r="P23" s="482"/>
      <c r="Q23" s="482"/>
      <c r="R23" s="482"/>
      <c r="S23" s="482"/>
      <c r="T23" s="482"/>
      <c r="U23" s="482"/>
      <c r="V23" s="482"/>
      <c r="W23" s="482"/>
      <c r="X23" s="482"/>
      <c r="Y23" s="482"/>
      <c r="Z23" s="482"/>
      <c r="AA23" s="482"/>
      <c r="AB23" s="482"/>
      <c r="AC23" s="482"/>
      <c r="AD23" s="482"/>
      <c r="AE23" s="482"/>
      <c r="AF23" s="482"/>
      <c r="AG23" s="482"/>
      <c r="AH23" s="482"/>
      <c r="AI23" s="482"/>
      <c r="AJ23" s="482"/>
      <c r="AK23" s="482"/>
      <c r="AL23" s="482"/>
      <c r="AM23" s="482"/>
      <c r="AN23" s="482"/>
      <c r="AO23" s="482"/>
      <c r="AP23" s="482"/>
      <c r="AQ23" s="482"/>
      <c r="AR23" s="482"/>
      <c r="AS23" s="482"/>
      <c r="AT23" s="482"/>
      <c r="AU23" s="482"/>
      <c r="AV23" s="78"/>
      <c r="AW23" s="78"/>
      <c r="AX23" s="78"/>
      <c r="AY23" s="78"/>
      <c r="AZ23" s="78"/>
      <c r="BA23" s="78"/>
      <c r="BB23" s="284"/>
      <c r="BC23" s="284"/>
    </row>
    <row r="24" spans="1:55" s="22" customFormat="1" ht="19.5" customHeight="1">
      <c r="A24" s="267"/>
      <c r="B24" s="268"/>
      <c r="C24" s="268"/>
      <c r="D24" s="268"/>
      <c r="E24" s="268"/>
      <c r="F24" s="268"/>
      <c r="G24" s="268"/>
      <c r="H24" s="268"/>
      <c r="I24" s="268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69"/>
      <c r="AD24" s="269"/>
      <c r="AE24" s="269"/>
      <c r="AF24" s="269"/>
      <c r="AG24" s="269"/>
      <c r="AH24" s="269"/>
      <c r="AI24" s="269"/>
      <c r="AJ24" s="269"/>
      <c r="AK24" s="269"/>
      <c r="AL24" s="269"/>
      <c r="AM24" s="269"/>
      <c r="AN24" s="269"/>
      <c r="AO24" s="269"/>
      <c r="AP24" s="269"/>
      <c r="AQ24" s="269"/>
      <c r="AR24" s="269"/>
      <c r="AS24" s="269"/>
      <c r="AT24" s="269"/>
      <c r="AU24" s="269"/>
      <c r="AV24" s="78"/>
      <c r="AW24" s="78"/>
      <c r="AX24" s="78"/>
      <c r="AY24" s="78"/>
      <c r="AZ24" s="78"/>
      <c r="BA24" s="78"/>
      <c r="BB24" s="284"/>
      <c r="BC24" s="284"/>
    </row>
    <row r="25" spans="1:55" s="22" customFormat="1" ht="19.5" customHeight="1">
      <c r="A25" s="78"/>
      <c r="B25" s="78"/>
      <c r="C25" s="78"/>
      <c r="D25" s="78"/>
      <c r="E25" s="78"/>
      <c r="F25" s="270"/>
      <c r="G25" s="270"/>
      <c r="H25" s="270"/>
      <c r="I25" s="270"/>
      <c r="J25" s="270"/>
      <c r="K25" s="78"/>
      <c r="L25" s="78"/>
      <c r="M25" s="271"/>
      <c r="N25" s="271"/>
      <c r="O25" s="271"/>
      <c r="P25" s="271"/>
      <c r="Q25" s="271"/>
      <c r="R25" s="78"/>
      <c r="S25" s="272"/>
      <c r="T25" s="272"/>
      <c r="U25" s="271"/>
      <c r="V25" s="271"/>
      <c r="W25" s="271"/>
      <c r="X25" s="271"/>
      <c r="Y25" s="271"/>
      <c r="Z25" s="271"/>
      <c r="AA25" s="272"/>
      <c r="AB25" s="272"/>
      <c r="AC25" s="273"/>
      <c r="AD25" s="273"/>
      <c r="AE25" s="273"/>
      <c r="AF25" s="273"/>
      <c r="AG25" s="272"/>
      <c r="AH25" s="272"/>
      <c r="AI25" s="271"/>
      <c r="AJ25" s="271"/>
      <c r="AK25" s="271"/>
      <c r="AL25" s="271"/>
      <c r="AM25" s="272"/>
      <c r="AN25" s="272"/>
      <c r="AO25" s="274"/>
      <c r="AP25" s="274"/>
      <c r="AQ25" s="274"/>
      <c r="AR25" s="274"/>
      <c r="AS25" s="272"/>
      <c r="AT25" s="272"/>
      <c r="AU25" s="274"/>
      <c r="AV25" s="274"/>
      <c r="AW25" s="274"/>
      <c r="AX25" s="274"/>
      <c r="AY25" s="274"/>
      <c r="AZ25" s="272"/>
      <c r="BA25" s="272"/>
      <c r="BB25" s="284"/>
      <c r="BC25" s="284"/>
    </row>
    <row r="26" spans="1:55" s="22" customFormat="1" ht="21" customHeight="1">
      <c r="A26" s="275" t="s">
        <v>231</v>
      </c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76"/>
      <c r="AA26" s="276"/>
      <c r="AB26" s="276"/>
      <c r="AC26" s="276"/>
      <c r="AD26" s="276"/>
      <c r="AE26" s="276"/>
      <c r="AF26" s="276"/>
      <c r="AG26" s="276"/>
      <c r="AH26" s="276"/>
      <c r="AI26" s="276"/>
      <c r="AJ26" s="276"/>
      <c r="AK26" s="276"/>
      <c r="AL26" s="276"/>
      <c r="AM26" s="276"/>
      <c r="AN26" s="276"/>
      <c r="AO26" s="276"/>
      <c r="AP26" s="276"/>
      <c r="AQ26" s="276"/>
      <c r="AR26" s="276"/>
      <c r="AS26" s="276"/>
      <c r="AT26" s="276"/>
      <c r="AU26" s="276"/>
      <c r="AV26" s="276"/>
      <c r="AW26" s="277"/>
      <c r="AX26" s="277"/>
      <c r="AY26" s="277"/>
      <c r="AZ26" s="277"/>
      <c r="BA26" s="278"/>
      <c r="BB26" s="284"/>
      <c r="BC26" s="284"/>
    </row>
    <row r="27" spans="1:55" s="22" customFormat="1" ht="15.75" customHeight="1">
      <c r="A27" s="21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72"/>
      <c r="BB27" s="284"/>
      <c r="BC27" s="284"/>
    </row>
    <row r="28" spans="1:55" s="22" customFormat="1" ht="15.75" customHeight="1">
      <c r="A28" s="444" t="s">
        <v>0</v>
      </c>
      <c r="B28" s="445"/>
      <c r="C28" s="450" t="s">
        <v>43</v>
      </c>
      <c r="D28" s="451"/>
      <c r="E28" s="451"/>
      <c r="F28" s="445"/>
      <c r="G28" s="454" t="s">
        <v>142</v>
      </c>
      <c r="H28" s="451"/>
      <c r="I28" s="445"/>
      <c r="J28" s="455" t="s">
        <v>44</v>
      </c>
      <c r="K28" s="456"/>
      <c r="L28" s="456"/>
      <c r="M28" s="455" t="s">
        <v>45</v>
      </c>
      <c r="N28" s="456"/>
      <c r="O28" s="456"/>
      <c r="P28" s="564" t="s">
        <v>256</v>
      </c>
      <c r="Q28" s="456"/>
      <c r="R28" s="456"/>
      <c r="S28" s="450" t="s">
        <v>232</v>
      </c>
      <c r="T28" s="472"/>
      <c r="U28" s="477" t="s">
        <v>46</v>
      </c>
      <c r="V28" s="472"/>
      <c r="W28" s="454" t="s">
        <v>69</v>
      </c>
      <c r="X28" s="451"/>
      <c r="Y28" s="445"/>
      <c r="Z28" s="279"/>
      <c r="AA28" s="457" t="s">
        <v>68</v>
      </c>
      <c r="AB28" s="458"/>
      <c r="AC28" s="458"/>
      <c r="AD28" s="458"/>
      <c r="AE28" s="459"/>
      <c r="AF28" s="423" t="s">
        <v>167</v>
      </c>
      <c r="AG28" s="424"/>
      <c r="AH28" s="425"/>
      <c r="AI28" s="423" t="s">
        <v>67</v>
      </c>
      <c r="AJ28" s="424"/>
      <c r="AK28" s="425"/>
      <c r="AL28" s="280"/>
      <c r="AM28" s="554" t="s">
        <v>235</v>
      </c>
      <c r="AN28" s="555"/>
      <c r="AO28" s="555"/>
      <c r="AP28" s="555"/>
      <c r="AQ28" s="539" t="s">
        <v>230</v>
      </c>
      <c r="AR28" s="540"/>
      <c r="AS28" s="540"/>
      <c r="AT28" s="540"/>
      <c r="AU28" s="540"/>
      <c r="AV28" s="540"/>
      <c r="AW28" s="541"/>
      <c r="AX28" s="423" t="s">
        <v>167</v>
      </c>
      <c r="AY28" s="531"/>
      <c r="AZ28" s="531"/>
      <c r="BA28" s="532"/>
      <c r="BB28" s="284"/>
      <c r="BC28" s="284"/>
    </row>
    <row r="29" spans="1:55" s="22" customFormat="1" ht="15.75" customHeight="1">
      <c r="A29" s="446"/>
      <c r="B29" s="447"/>
      <c r="C29" s="446"/>
      <c r="D29" s="452"/>
      <c r="E29" s="452"/>
      <c r="F29" s="447"/>
      <c r="G29" s="446"/>
      <c r="H29" s="452"/>
      <c r="I29" s="447"/>
      <c r="J29" s="456"/>
      <c r="K29" s="456"/>
      <c r="L29" s="456"/>
      <c r="M29" s="456"/>
      <c r="N29" s="456"/>
      <c r="O29" s="456"/>
      <c r="P29" s="456"/>
      <c r="Q29" s="456"/>
      <c r="R29" s="456"/>
      <c r="S29" s="473"/>
      <c r="T29" s="474"/>
      <c r="U29" s="478"/>
      <c r="V29" s="474"/>
      <c r="W29" s="446"/>
      <c r="X29" s="452"/>
      <c r="Y29" s="447"/>
      <c r="Z29" s="279"/>
      <c r="AA29" s="460"/>
      <c r="AB29" s="461"/>
      <c r="AC29" s="461"/>
      <c r="AD29" s="461"/>
      <c r="AE29" s="462"/>
      <c r="AF29" s="426"/>
      <c r="AG29" s="427"/>
      <c r="AH29" s="428"/>
      <c r="AI29" s="426"/>
      <c r="AJ29" s="427"/>
      <c r="AK29" s="428"/>
      <c r="AL29" s="281"/>
      <c r="AM29" s="556"/>
      <c r="AN29" s="557"/>
      <c r="AO29" s="557"/>
      <c r="AP29" s="557"/>
      <c r="AQ29" s="542"/>
      <c r="AR29" s="543"/>
      <c r="AS29" s="543"/>
      <c r="AT29" s="543"/>
      <c r="AU29" s="543"/>
      <c r="AV29" s="543"/>
      <c r="AW29" s="544"/>
      <c r="AX29" s="533"/>
      <c r="AY29" s="534"/>
      <c r="AZ29" s="534"/>
      <c r="BA29" s="535"/>
      <c r="BB29" s="284"/>
      <c r="BC29" s="284"/>
    </row>
    <row r="30" spans="1:55" s="22" customFormat="1" ht="21.75" customHeight="1">
      <c r="A30" s="448"/>
      <c r="B30" s="449"/>
      <c r="C30" s="448"/>
      <c r="D30" s="453"/>
      <c r="E30" s="453"/>
      <c r="F30" s="449"/>
      <c r="G30" s="448"/>
      <c r="H30" s="453"/>
      <c r="I30" s="449"/>
      <c r="J30" s="456"/>
      <c r="K30" s="456"/>
      <c r="L30" s="456"/>
      <c r="M30" s="456"/>
      <c r="N30" s="456"/>
      <c r="O30" s="456"/>
      <c r="P30" s="456"/>
      <c r="Q30" s="456"/>
      <c r="R30" s="456"/>
      <c r="S30" s="475"/>
      <c r="T30" s="476"/>
      <c r="U30" s="479"/>
      <c r="V30" s="476"/>
      <c r="W30" s="448"/>
      <c r="X30" s="453"/>
      <c r="Y30" s="449"/>
      <c r="Z30" s="279"/>
      <c r="AA30" s="463"/>
      <c r="AB30" s="464"/>
      <c r="AC30" s="464"/>
      <c r="AD30" s="464"/>
      <c r="AE30" s="465"/>
      <c r="AF30" s="429"/>
      <c r="AG30" s="430"/>
      <c r="AH30" s="431"/>
      <c r="AI30" s="429"/>
      <c r="AJ30" s="430"/>
      <c r="AK30" s="431"/>
      <c r="AL30" s="281"/>
      <c r="AM30" s="558"/>
      <c r="AN30" s="559"/>
      <c r="AO30" s="559"/>
      <c r="AP30" s="559"/>
      <c r="AQ30" s="545"/>
      <c r="AR30" s="546"/>
      <c r="AS30" s="546"/>
      <c r="AT30" s="546"/>
      <c r="AU30" s="546"/>
      <c r="AV30" s="546"/>
      <c r="AW30" s="547"/>
      <c r="AX30" s="536"/>
      <c r="AY30" s="537"/>
      <c r="AZ30" s="537"/>
      <c r="BA30" s="538"/>
      <c r="BB30" s="284"/>
      <c r="BC30" s="284"/>
    </row>
    <row r="31" spans="1:55" s="22" customFormat="1" ht="21.75" customHeight="1">
      <c r="A31" s="438">
        <v>1</v>
      </c>
      <c r="B31" s="439"/>
      <c r="C31" s="438">
        <v>35</v>
      </c>
      <c r="D31" s="440"/>
      <c r="E31" s="440"/>
      <c r="F31" s="439"/>
      <c r="G31" s="438">
        <v>2</v>
      </c>
      <c r="H31" s="440"/>
      <c r="I31" s="439"/>
      <c r="J31" s="441">
        <v>3</v>
      </c>
      <c r="K31" s="442"/>
      <c r="L31" s="442"/>
      <c r="M31" s="442"/>
      <c r="N31" s="442"/>
      <c r="O31" s="442"/>
      <c r="P31" s="441"/>
      <c r="Q31" s="442"/>
      <c r="R31" s="442"/>
      <c r="S31" s="441"/>
      <c r="T31" s="442"/>
      <c r="U31" s="440">
        <v>10</v>
      </c>
      <c r="V31" s="443"/>
      <c r="W31" s="438">
        <f>C31+G31+J31+M31+P31+S31+U31</f>
        <v>50</v>
      </c>
      <c r="X31" s="440"/>
      <c r="Y31" s="439"/>
      <c r="Z31" s="279"/>
      <c r="AA31" s="432" t="s">
        <v>233</v>
      </c>
      <c r="AB31" s="433"/>
      <c r="AC31" s="433"/>
      <c r="AD31" s="433"/>
      <c r="AE31" s="434"/>
      <c r="AF31" s="435">
        <v>3</v>
      </c>
      <c r="AG31" s="436"/>
      <c r="AH31" s="437"/>
      <c r="AI31" s="435">
        <v>3</v>
      </c>
      <c r="AJ31" s="436"/>
      <c r="AK31" s="437"/>
      <c r="AL31" s="281"/>
      <c r="AM31" s="560">
        <v>1</v>
      </c>
      <c r="AN31" s="561"/>
      <c r="AO31" s="561"/>
      <c r="AP31" s="561"/>
      <c r="AQ31" s="548" t="s">
        <v>218</v>
      </c>
      <c r="AR31" s="549"/>
      <c r="AS31" s="549"/>
      <c r="AT31" s="549"/>
      <c r="AU31" s="549"/>
      <c r="AV31" s="549"/>
      <c r="AW31" s="550"/>
      <c r="AX31" s="530">
        <v>3</v>
      </c>
      <c r="AY31" s="530"/>
      <c r="AZ31" s="530"/>
      <c r="BA31" s="530"/>
      <c r="BB31" s="284"/>
      <c r="BC31" s="284"/>
    </row>
    <row r="32" spans="1:55" s="22" customFormat="1" ht="22.5" customHeight="1">
      <c r="A32" s="441">
        <v>2</v>
      </c>
      <c r="B32" s="441"/>
      <c r="C32" s="441"/>
      <c r="D32" s="441"/>
      <c r="E32" s="441"/>
      <c r="F32" s="441"/>
      <c r="G32" s="441"/>
      <c r="H32" s="441"/>
      <c r="I32" s="441"/>
      <c r="J32" s="441"/>
      <c r="K32" s="442"/>
      <c r="L32" s="442"/>
      <c r="M32" s="441">
        <v>3</v>
      </c>
      <c r="N32" s="442"/>
      <c r="O32" s="442"/>
      <c r="P32" s="441">
        <v>12</v>
      </c>
      <c r="Q32" s="442"/>
      <c r="R32" s="442"/>
      <c r="S32" s="438">
        <v>2</v>
      </c>
      <c r="T32" s="443"/>
      <c r="U32" s="438"/>
      <c r="V32" s="443"/>
      <c r="W32" s="438">
        <f>C32+G32+J32+M32+P32+S32+U32</f>
        <v>17</v>
      </c>
      <c r="X32" s="440"/>
      <c r="Y32" s="439"/>
      <c r="Z32" s="279"/>
      <c r="AA32" s="432" t="s">
        <v>143</v>
      </c>
      <c r="AB32" s="433"/>
      <c r="AC32" s="433"/>
      <c r="AD32" s="433"/>
      <c r="AE32" s="434"/>
      <c r="AF32" s="435">
        <v>3</v>
      </c>
      <c r="AG32" s="436"/>
      <c r="AH32" s="437"/>
      <c r="AI32" s="435">
        <v>15</v>
      </c>
      <c r="AJ32" s="436"/>
      <c r="AK32" s="437"/>
      <c r="AL32" s="282"/>
      <c r="AM32" s="562"/>
      <c r="AN32" s="563"/>
      <c r="AO32" s="563"/>
      <c r="AP32" s="563"/>
      <c r="AQ32" s="551"/>
      <c r="AR32" s="552"/>
      <c r="AS32" s="552"/>
      <c r="AT32" s="552"/>
      <c r="AU32" s="552"/>
      <c r="AV32" s="552"/>
      <c r="AW32" s="553"/>
      <c r="AX32" s="530"/>
      <c r="AY32" s="530"/>
      <c r="AZ32" s="530"/>
      <c r="BA32" s="530"/>
      <c r="BB32" s="284"/>
      <c r="BC32" s="284"/>
    </row>
    <row r="33" spans="1:55" s="22" customFormat="1" ht="24.75" customHeight="1">
      <c r="A33" s="441" t="s">
        <v>1</v>
      </c>
      <c r="B33" s="441"/>
      <c r="C33" s="441">
        <f>C31+C32</f>
        <v>35</v>
      </c>
      <c r="D33" s="441"/>
      <c r="E33" s="441"/>
      <c r="F33" s="441"/>
      <c r="G33" s="441">
        <v>2</v>
      </c>
      <c r="H33" s="441"/>
      <c r="I33" s="441"/>
      <c r="J33" s="441">
        <v>3</v>
      </c>
      <c r="K33" s="442"/>
      <c r="L33" s="442"/>
      <c r="M33" s="441">
        <f>M31+M32</f>
        <v>3</v>
      </c>
      <c r="N33" s="442"/>
      <c r="O33" s="442"/>
      <c r="P33" s="441">
        <f>P31+P32</f>
        <v>12</v>
      </c>
      <c r="Q33" s="442"/>
      <c r="R33" s="442"/>
      <c r="S33" s="438">
        <v>2</v>
      </c>
      <c r="T33" s="443"/>
      <c r="U33" s="438">
        <f>U31+U32</f>
        <v>10</v>
      </c>
      <c r="V33" s="443"/>
      <c r="W33" s="438">
        <f>C33+G33+J33+M33+P33+S33+U33</f>
        <v>67</v>
      </c>
      <c r="X33" s="440"/>
      <c r="Y33" s="439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4"/>
      <c r="AK33" s="284"/>
      <c r="AL33" s="284"/>
      <c r="AM33" s="284"/>
      <c r="AN33" s="284"/>
      <c r="AO33" s="284"/>
      <c r="AP33" s="284"/>
      <c r="AQ33" s="284"/>
      <c r="AR33" s="284"/>
      <c r="AS33" s="284"/>
      <c r="AT33" s="284"/>
      <c r="AU33" s="284"/>
      <c r="AV33" s="284"/>
      <c r="AW33" s="284"/>
      <c r="AX33" s="284"/>
      <c r="AY33" s="284"/>
      <c r="AZ33" s="284"/>
      <c r="BA33" s="284"/>
      <c r="BB33" s="284"/>
      <c r="BC33" s="284"/>
    </row>
    <row r="34" spans="1:55" s="22" customFormat="1" ht="40.5" customHeight="1">
      <c r="A34" s="284"/>
      <c r="B34" s="284"/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4"/>
      <c r="AK34" s="284"/>
      <c r="AL34" s="284"/>
      <c r="AM34" s="284"/>
      <c r="AN34" s="284"/>
      <c r="AO34" s="284"/>
      <c r="AP34" s="284"/>
      <c r="AQ34" s="284"/>
      <c r="AR34" s="284"/>
      <c r="AS34" s="284"/>
      <c r="AT34" s="284"/>
      <c r="AU34" s="284"/>
      <c r="AV34" s="284"/>
      <c r="AW34" s="284"/>
      <c r="AX34" s="284"/>
      <c r="AY34" s="284"/>
      <c r="AZ34" s="284"/>
      <c r="BA34" s="284"/>
      <c r="BB34" s="284"/>
      <c r="BC34" s="284"/>
    </row>
    <row r="35" spans="1:55" s="22" customFormat="1" ht="39" customHeight="1">
      <c r="A35" s="284"/>
      <c r="B35" s="284"/>
      <c r="C35" s="284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4"/>
      <c r="AO35" s="284"/>
      <c r="AP35" s="284"/>
      <c r="AQ35" s="284"/>
      <c r="AR35" s="284"/>
      <c r="AS35" s="284"/>
      <c r="AT35" s="284"/>
      <c r="AU35" s="284"/>
      <c r="AV35" s="284"/>
      <c r="AW35" s="284"/>
      <c r="AX35" s="284"/>
      <c r="AY35" s="284"/>
      <c r="AZ35" s="284"/>
      <c r="BA35" s="284"/>
      <c r="BB35" s="284"/>
      <c r="BC35" s="284"/>
    </row>
    <row r="36" spans="1:55" s="22" customFormat="1" ht="27" customHeight="1">
      <c r="A36" s="284"/>
      <c r="B36" s="284"/>
      <c r="C36" s="284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4"/>
      <c r="AL36" s="284"/>
      <c r="AM36" s="284"/>
      <c r="AN36" s="284"/>
      <c r="AO36" s="284"/>
      <c r="AP36" s="284"/>
      <c r="AQ36" s="284"/>
      <c r="AR36" s="284"/>
      <c r="AS36" s="284"/>
      <c r="AT36" s="284"/>
      <c r="AU36" s="284"/>
      <c r="AV36" s="284"/>
      <c r="AW36" s="284"/>
      <c r="AX36" s="284"/>
      <c r="AY36" s="284"/>
      <c r="AZ36" s="284"/>
      <c r="BA36" s="284"/>
      <c r="BB36" s="284"/>
      <c r="BC36" s="284"/>
    </row>
    <row r="37" spans="1:55" s="22" customFormat="1" ht="29.25" customHeight="1">
      <c r="A37" s="284"/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4"/>
      <c r="AM37" s="284"/>
      <c r="AN37" s="284"/>
      <c r="AO37" s="284"/>
      <c r="AP37" s="284"/>
      <c r="AQ37" s="284"/>
      <c r="AR37" s="284"/>
      <c r="AS37" s="284"/>
      <c r="AT37" s="284"/>
      <c r="AU37" s="284"/>
      <c r="AV37" s="284"/>
      <c r="AW37" s="284"/>
      <c r="AX37" s="284"/>
      <c r="AY37" s="284"/>
      <c r="AZ37" s="284"/>
      <c r="BA37" s="284"/>
      <c r="BB37" s="284"/>
      <c r="BC37" s="284"/>
    </row>
    <row r="38" spans="1:53" ht="19.5" customHeight="1">
      <c r="A38" s="513"/>
      <c r="B38" s="510"/>
      <c r="C38" s="506"/>
      <c r="D38" s="507"/>
      <c r="E38" s="507"/>
      <c r="F38" s="507"/>
      <c r="G38" s="513"/>
      <c r="H38" s="510"/>
      <c r="I38" s="510"/>
      <c r="J38" s="513"/>
      <c r="K38" s="510"/>
      <c r="L38" s="510"/>
      <c r="M38" s="510"/>
      <c r="N38" s="506"/>
      <c r="O38" s="507"/>
      <c r="P38" s="507"/>
      <c r="Q38" s="503"/>
      <c r="R38" s="505"/>
      <c r="S38" s="505"/>
      <c r="T38" s="509"/>
      <c r="U38" s="510"/>
      <c r="V38" s="510"/>
      <c r="W38" s="509"/>
      <c r="X38" s="510"/>
      <c r="Y38" s="510"/>
      <c r="Z38" s="18"/>
      <c r="AA38" s="517"/>
      <c r="AB38" s="518"/>
      <c r="AC38" s="518"/>
      <c r="AD38" s="518"/>
      <c r="AE38" s="518"/>
      <c r="AF38" s="511"/>
      <c r="AG38" s="512"/>
      <c r="AH38" s="512"/>
      <c r="AI38" s="514"/>
      <c r="AJ38" s="515"/>
      <c r="AK38" s="516"/>
      <c r="AL38" s="17"/>
      <c r="AM38" s="504"/>
      <c r="AN38" s="504"/>
      <c r="AO38" s="504"/>
      <c r="AP38" s="503"/>
      <c r="AQ38" s="503"/>
      <c r="AR38" s="503"/>
      <c r="AS38" s="503"/>
      <c r="AT38" s="503"/>
      <c r="AU38" s="503"/>
      <c r="AV38" s="503"/>
      <c r="AW38" s="503"/>
      <c r="AX38" s="503"/>
      <c r="AY38" s="503"/>
      <c r="AZ38" s="503"/>
      <c r="BA38" s="508"/>
    </row>
    <row r="39" spans="1:53" ht="21.75" customHeight="1">
      <c r="A39" s="513"/>
      <c r="B39" s="510"/>
      <c r="C39" s="506"/>
      <c r="D39" s="507"/>
      <c r="E39" s="507"/>
      <c r="F39" s="507"/>
      <c r="G39" s="513"/>
      <c r="H39" s="510"/>
      <c r="I39" s="510"/>
      <c r="J39" s="509"/>
      <c r="K39" s="510"/>
      <c r="L39" s="510"/>
      <c r="M39" s="510"/>
      <c r="N39" s="506"/>
      <c r="O39" s="507"/>
      <c r="P39" s="507"/>
      <c r="Q39" s="503"/>
      <c r="R39" s="505"/>
      <c r="S39" s="505"/>
      <c r="T39" s="513"/>
      <c r="U39" s="510"/>
      <c r="V39" s="510"/>
      <c r="W39" s="509"/>
      <c r="X39" s="510"/>
      <c r="Y39" s="510"/>
      <c r="Z39" s="18"/>
      <c r="AA39" s="518"/>
      <c r="AB39" s="518"/>
      <c r="AC39" s="518"/>
      <c r="AD39" s="518"/>
      <c r="AE39" s="518"/>
      <c r="AF39" s="512"/>
      <c r="AG39" s="512"/>
      <c r="AH39" s="512"/>
      <c r="AI39" s="515"/>
      <c r="AJ39" s="515"/>
      <c r="AK39" s="516"/>
      <c r="AL39" s="17"/>
      <c r="AM39" s="504"/>
      <c r="AN39" s="504"/>
      <c r="AO39" s="504"/>
      <c r="AP39" s="503"/>
      <c r="AQ39" s="503"/>
      <c r="AR39" s="503"/>
      <c r="AS39" s="503"/>
      <c r="AT39" s="503"/>
      <c r="AU39" s="503"/>
      <c r="AV39" s="503"/>
      <c r="AW39" s="503"/>
      <c r="AX39" s="503"/>
      <c r="AY39" s="503"/>
      <c r="AZ39" s="503"/>
      <c r="BA39" s="508"/>
    </row>
  </sheetData>
  <sheetProtection selectLockedCells="1" selectUnlockedCells="1"/>
  <mergeCells count="113">
    <mergeCell ref="M33:O33"/>
    <mergeCell ref="P33:R33"/>
    <mergeCell ref="AQ28:AW30"/>
    <mergeCell ref="AQ31:AW32"/>
    <mergeCell ref="AM28:AP30"/>
    <mergeCell ref="AM31:AP32"/>
    <mergeCell ref="S32:T32"/>
    <mergeCell ref="U33:V33"/>
    <mergeCell ref="W33:Y33"/>
    <mergeCell ref="P28:R30"/>
    <mergeCell ref="A33:B33"/>
    <mergeCell ref="C33:F33"/>
    <mergeCell ref="S22:BA22"/>
    <mergeCell ref="AX31:BA32"/>
    <mergeCell ref="AX28:BA30"/>
    <mergeCell ref="AF31:AH31"/>
    <mergeCell ref="A32:B32"/>
    <mergeCell ref="G33:I33"/>
    <mergeCell ref="J33:L33"/>
    <mergeCell ref="M28:O30"/>
    <mergeCell ref="A3:O3"/>
    <mergeCell ref="AO2:BA4"/>
    <mergeCell ref="P2:AN2"/>
    <mergeCell ref="A2:O2"/>
    <mergeCell ref="A4:O4"/>
    <mergeCell ref="P4:AN4"/>
    <mergeCell ref="C38:F38"/>
    <mergeCell ref="A39:B39"/>
    <mergeCell ref="A38:B38"/>
    <mergeCell ref="A5:O5"/>
    <mergeCell ref="P15:AM15"/>
    <mergeCell ref="A6:O6"/>
    <mergeCell ref="P9:AC9"/>
    <mergeCell ref="W39:Y39"/>
    <mergeCell ref="A8:O8"/>
    <mergeCell ref="A9:O9"/>
    <mergeCell ref="G39:I39"/>
    <mergeCell ref="T38:V38"/>
    <mergeCell ref="N38:P38"/>
    <mergeCell ref="W38:Y38"/>
    <mergeCell ref="AA38:AE39"/>
    <mergeCell ref="J38:M38"/>
    <mergeCell ref="Q38:S38"/>
    <mergeCell ref="C39:F39"/>
    <mergeCell ref="AX38:BA38"/>
    <mergeCell ref="AX39:BA39"/>
    <mergeCell ref="N39:P39"/>
    <mergeCell ref="J39:M39"/>
    <mergeCell ref="AF38:AH39"/>
    <mergeCell ref="AM38:AO38"/>
    <mergeCell ref="G38:I38"/>
    <mergeCell ref="T39:V39"/>
    <mergeCell ref="AI38:AK39"/>
    <mergeCell ref="AN5:BA9"/>
    <mergeCell ref="P11:AM12"/>
    <mergeCell ref="P8:AM8"/>
    <mergeCell ref="P10:AK10"/>
    <mergeCell ref="AO13:BA13"/>
    <mergeCell ref="AP39:AW39"/>
    <mergeCell ref="AP38:AW38"/>
    <mergeCell ref="AM39:AO39"/>
    <mergeCell ref="Q39:S39"/>
    <mergeCell ref="S33:T33"/>
    <mergeCell ref="AN10:BA10"/>
    <mergeCell ref="P14:AM14"/>
    <mergeCell ref="P13:AM13"/>
    <mergeCell ref="A17:BA17"/>
    <mergeCell ref="AN11:BA12"/>
    <mergeCell ref="W32:Y32"/>
    <mergeCell ref="AF19:AI19"/>
    <mergeCell ref="AJ19:AM19"/>
    <mergeCell ref="C32:F32"/>
    <mergeCell ref="AS19:AV19"/>
    <mergeCell ref="AW19:BA19"/>
    <mergeCell ref="A23:AU23"/>
    <mergeCell ref="A19:A20"/>
    <mergeCell ref="B19:E19"/>
    <mergeCell ref="F19:I19"/>
    <mergeCell ref="J19:M19"/>
    <mergeCell ref="AN19:AR19"/>
    <mergeCell ref="AB19:AE19"/>
    <mergeCell ref="W28:Y30"/>
    <mergeCell ref="G32:I32"/>
    <mergeCell ref="J32:L32"/>
    <mergeCell ref="M32:O32"/>
    <mergeCell ref="P32:R32"/>
    <mergeCell ref="U32:V32"/>
    <mergeCell ref="A28:B30"/>
    <mergeCell ref="C28:F30"/>
    <mergeCell ref="G28:I30"/>
    <mergeCell ref="J28:L30"/>
    <mergeCell ref="AA28:AE30"/>
    <mergeCell ref="S19:V19"/>
    <mergeCell ref="N19:R19"/>
    <mergeCell ref="W19:AA19"/>
    <mergeCell ref="S28:T30"/>
    <mergeCell ref="U28:V30"/>
    <mergeCell ref="AI31:AK31"/>
    <mergeCell ref="P31:R31"/>
    <mergeCell ref="S31:T31"/>
    <mergeCell ref="U31:V31"/>
    <mergeCell ref="W31:Y31"/>
    <mergeCell ref="AA31:AE31"/>
    <mergeCell ref="AF28:AH30"/>
    <mergeCell ref="AI28:AK30"/>
    <mergeCell ref="AA32:AE32"/>
    <mergeCell ref="AF32:AH32"/>
    <mergeCell ref="AI32:AK32"/>
    <mergeCell ref="A31:B31"/>
    <mergeCell ref="C31:F31"/>
    <mergeCell ref="G31:I31"/>
    <mergeCell ref="J31:L31"/>
    <mergeCell ref="M31:O31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78"/>
  <sheetViews>
    <sheetView tabSelected="1" view="pageBreakPreview" zoomScale="80" zoomScaleSheetLayoutView="80" zoomScalePageLayoutView="0" workbookViewId="0" topLeftCell="A34">
      <selection activeCell="A32" sqref="A32:T32"/>
    </sheetView>
  </sheetViews>
  <sheetFormatPr defaultColWidth="9.00390625" defaultRowHeight="12.75"/>
  <cols>
    <col min="1" max="1" width="11.625" style="78" customWidth="1"/>
    <col min="2" max="2" width="65.375" style="78" customWidth="1"/>
    <col min="3" max="3" width="5.375" style="78" customWidth="1"/>
    <col min="4" max="5" width="5.75390625" style="78" customWidth="1"/>
    <col min="6" max="6" width="5.25390625" style="78" customWidth="1"/>
    <col min="7" max="7" width="6.75390625" style="78" customWidth="1"/>
    <col min="8" max="8" width="8.875" style="78" customWidth="1"/>
    <col min="9" max="9" width="7.125" style="78" customWidth="1"/>
    <col min="10" max="10" width="7.875" style="78" customWidth="1"/>
    <col min="11" max="11" width="6.25390625" style="78" customWidth="1"/>
    <col min="12" max="12" width="7.25390625" style="78" customWidth="1"/>
    <col min="13" max="13" width="8.875" style="78" customWidth="1"/>
    <col min="14" max="14" width="6.625" style="78" hidden="1" customWidth="1"/>
    <col min="15" max="15" width="6.75390625" style="78" hidden="1" customWidth="1"/>
    <col min="16" max="16" width="6.375" style="79" hidden="1" customWidth="1"/>
    <col min="17" max="17" width="8.875" style="78" customWidth="1"/>
    <col min="18" max="18" width="7.375" style="78" customWidth="1"/>
    <col min="19" max="19" width="1.75390625" style="79" customWidth="1"/>
    <col min="20" max="20" width="12.25390625" style="80" customWidth="1"/>
  </cols>
  <sheetData>
    <row r="1" spans="1:26" s="30" customFormat="1" ht="19.5" customHeight="1" thickBot="1">
      <c r="A1" s="615" t="s">
        <v>250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615"/>
      <c r="Q1" s="615"/>
      <c r="R1" s="615"/>
      <c r="S1" s="615"/>
      <c r="T1" s="188"/>
      <c r="U1" s="29"/>
      <c r="V1" s="29"/>
      <c r="W1" s="29"/>
      <c r="X1" s="29"/>
      <c r="Y1" s="29"/>
      <c r="Z1" s="29"/>
    </row>
    <row r="2" spans="1:26" s="30" customFormat="1" ht="19.5" customHeight="1">
      <c r="A2" s="678" t="s">
        <v>13</v>
      </c>
      <c r="B2" s="626" t="s">
        <v>10</v>
      </c>
      <c r="C2" s="681" t="s">
        <v>85</v>
      </c>
      <c r="D2" s="753"/>
      <c r="E2" s="633" t="s">
        <v>73</v>
      </c>
      <c r="F2" s="634"/>
      <c r="G2" s="639" t="s">
        <v>20</v>
      </c>
      <c r="H2" s="681" t="s">
        <v>2</v>
      </c>
      <c r="I2" s="633"/>
      <c r="J2" s="633"/>
      <c r="K2" s="633"/>
      <c r="L2" s="633"/>
      <c r="M2" s="619" t="s">
        <v>58</v>
      </c>
      <c r="N2" s="633" t="s">
        <v>57</v>
      </c>
      <c r="O2" s="633"/>
      <c r="P2" s="634"/>
      <c r="Q2" s="665" t="s">
        <v>166</v>
      </c>
      <c r="R2" s="666"/>
      <c r="S2" s="666"/>
      <c r="T2" s="667"/>
      <c r="U2" s="31"/>
      <c r="V2" s="31"/>
      <c r="W2" s="31"/>
      <c r="X2" s="31"/>
      <c r="Y2" s="31"/>
      <c r="Z2" s="29"/>
    </row>
    <row r="3" spans="1:25" s="30" customFormat="1" ht="24.75" customHeight="1">
      <c r="A3" s="679"/>
      <c r="B3" s="627"/>
      <c r="C3" s="754"/>
      <c r="D3" s="755"/>
      <c r="E3" s="635"/>
      <c r="F3" s="636"/>
      <c r="G3" s="640"/>
      <c r="H3" s="622" t="s">
        <v>3</v>
      </c>
      <c r="I3" s="624" t="s">
        <v>4</v>
      </c>
      <c r="J3" s="624"/>
      <c r="K3" s="624"/>
      <c r="L3" s="624"/>
      <c r="M3" s="620"/>
      <c r="N3" s="635"/>
      <c r="O3" s="635"/>
      <c r="P3" s="636"/>
      <c r="Q3" s="668"/>
      <c r="R3" s="669"/>
      <c r="S3" s="669"/>
      <c r="T3" s="670"/>
      <c r="U3" s="31"/>
      <c r="V3" s="31"/>
      <c r="W3" s="31"/>
      <c r="X3" s="31"/>
      <c r="Y3" s="31"/>
    </row>
    <row r="4" spans="1:20" s="30" customFormat="1" ht="19.5" customHeight="1">
      <c r="A4" s="679"/>
      <c r="B4" s="627"/>
      <c r="C4" s="622" t="s">
        <v>5</v>
      </c>
      <c r="D4" s="620" t="s">
        <v>6</v>
      </c>
      <c r="E4" s="637" t="s">
        <v>74</v>
      </c>
      <c r="F4" s="642" t="s">
        <v>75</v>
      </c>
      <c r="G4" s="640"/>
      <c r="H4" s="622"/>
      <c r="I4" s="620" t="s">
        <v>1</v>
      </c>
      <c r="J4" s="620" t="s">
        <v>7</v>
      </c>
      <c r="K4" s="620" t="s">
        <v>8</v>
      </c>
      <c r="L4" s="620" t="s">
        <v>9</v>
      </c>
      <c r="M4" s="620"/>
      <c r="N4" s="624" t="s">
        <v>64</v>
      </c>
      <c r="O4" s="624"/>
      <c r="P4" s="625"/>
      <c r="Q4" s="616" t="s">
        <v>64</v>
      </c>
      <c r="R4" s="617"/>
      <c r="S4" s="618"/>
      <c r="T4" s="367" t="s">
        <v>137</v>
      </c>
    </row>
    <row r="5" spans="1:20" s="30" customFormat="1" ht="19.5" customHeight="1">
      <c r="A5" s="679"/>
      <c r="B5" s="627"/>
      <c r="C5" s="622"/>
      <c r="D5" s="620"/>
      <c r="E5" s="637"/>
      <c r="F5" s="642"/>
      <c r="G5" s="640"/>
      <c r="H5" s="622"/>
      <c r="I5" s="620"/>
      <c r="J5" s="620"/>
      <c r="K5" s="620"/>
      <c r="L5" s="620"/>
      <c r="M5" s="620"/>
      <c r="N5" s="49">
        <v>1</v>
      </c>
      <c r="O5" s="49">
        <v>2</v>
      </c>
      <c r="P5" s="50">
        <v>3</v>
      </c>
      <c r="Q5" s="51">
        <v>1</v>
      </c>
      <c r="R5" s="644">
        <v>2</v>
      </c>
      <c r="S5" s="645"/>
      <c r="T5" s="368">
        <v>3</v>
      </c>
    </row>
    <row r="6" spans="1:20" s="30" customFormat="1" ht="8.25" customHeight="1" hidden="1">
      <c r="A6" s="679"/>
      <c r="B6" s="627"/>
      <c r="C6" s="622"/>
      <c r="D6" s="620"/>
      <c r="E6" s="637"/>
      <c r="F6" s="642"/>
      <c r="G6" s="640"/>
      <c r="H6" s="622"/>
      <c r="I6" s="620"/>
      <c r="J6" s="620"/>
      <c r="K6" s="620"/>
      <c r="L6" s="620"/>
      <c r="M6" s="620"/>
      <c r="N6" s="52"/>
      <c r="O6" s="52"/>
      <c r="P6" s="53"/>
      <c r="Q6" s="54"/>
      <c r="R6" s="52"/>
      <c r="S6" s="55"/>
      <c r="T6" s="756"/>
    </row>
    <row r="7" spans="1:20" s="30" customFormat="1" ht="15.75" customHeight="1" thickBot="1">
      <c r="A7" s="680"/>
      <c r="B7" s="628"/>
      <c r="C7" s="623"/>
      <c r="D7" s="621"/>
      <c r="E7" s="638"/>
      <c r="F7" s="643"/>
      <c r="G7" s="641"/>
      <c r="H7" s="623"/>
      <c r="I7" s="621"/>
      <c r="J7" s="621"/>
      <c r="K7" s="621"/>
      <c r="L7" s="621"/>
      <c r="M7" s="621"/>
      <c r="N7" s="103">
        <v>18</v>
      </c>
      <c r="O7" s="103">
        <v>11</v>
      </c>
      <c r="P7" s="104">
        <v>11</v>
      </c>
      <c r="Q7" s="105"/>
      <c r="R7" s="646"/>
      <c r="S7" s="647"/>
      <c r="T7" s="369"/>
    </row>
    <row r="8" spans="1:20" s="30" customFormat="1" ht="19.5" customHeight="1" thickBot="1">
      <c r="A8" s="99">
        <v>1</v>
      </c>
      <c r="B8" s="338">
        <v>2</v>
      </c>
      <c r="C8" s="326">
        <v>3</v>
      </c>
      <c r="D8" s="100">
        <v>4</v>
      </c>
      <c r="E8" s="100">
        <v>5</v>
      </c>
      <c r="F8" s="325">
        <v>6</v>
      </c>
      <c r="G8" s="327">
        <v>7</v>
      </c>
      <c r="H8" s="326">
        <v>8</v>
      </c>
      <c r="I8" s="100">
        <v>9</v>
      </c>
      <c r="J8" s="100">
        <v>10</v>
      </c>
      <c r="K8" s="100">
        <v>11</v>
      </c>
      <c r="L8" s="100">
        <v>12</v>
      </c>
      <c r="M8" s="100">
        <v>13</v>
      </c>
      <c r="N8" s="100">
        <v>27</v>
      </c>
      <c r="O8" s="100">
        <v>28</v>
      </c>
      <c r="P8" s="757">
        <v>29</v>
      </c>
      <c r="Q8" s="99">
        <v>27</v>
      </c>
      <c r="R8" s="648">
        <v>28</v>
      </c>
      <c r="S8" s="649"/>
      <c r="T8" s="758">
        <v>29</v>
      </c>
    </row>
    <row r="9" spans="1:34" s="32" customFormat="1" ht="19.5" customHeight="1" thickBot="1">
      <c r="A9" s="671" t="s">
        <v>111</v>
      </c>
      <c r="B9" s="672"/>
      <c r="C9" s="672"/>
      <c r="D9" s="672"/>
      <c r="E9" s="672"/>
      <c r="F9" s="672"/>
      <c r="G9" s="672"/>
      <c r="H9" s="672"/>
      <c r="I9" s="672"/>
      <c r="J9" s="672"/>
      <c r="K9" s="672"/>
      <c r="L9" s="672"/>
      <c r="M9" s="672"/>
      <c r="N9" s="672"/>
      <c r="O9" s="672"/>
      <c r="P9" s="672"/>
      <c r="Q9" s="672"/>
      <c r="R9" s="672"/>
      <c r="S9" s="672"/>
      <c r="T9" s="673"/>
      <c r="AA9" s="285"/>
      <c r="AB9" s="285"/>
      <c r="AC9" s="285"/>
      <c r="AD9" s="285"/>
      <c r="AE9" s="285"/>
      <c r="AF9" s="285"/>
      <c r="AG9" s="285"/>
      <c r="AH9" s="285"/>
    </row>
    <row r="10" spans="1:34" s="30" customFormat="1" ht="17.25" customHeight="1" thickBot="1">
      <c r="A10" s="652" t="s">
        <v>172</v>
      </c>
      <c r="B10" s="653"/>
      <c r="C10" s="653"/>
      <c r="D10" s="653"/>
      <c r="E10" s="653"/>
      <c r="F10" s="653"/>
      <c r="G10" s="653"/>
      <c r="H10" s="653"/>
      <c r="I10" s="653"/>
      <c r="J10" s="653"/>
      <c r="K10" s="653"/>
      <c r="L10" s="653"/>
      <c r="M10" s="653"/>
      <c r="N10" s="653"/>
      <c r="O10" s="653"/>
      <c r="P10" s="653"/>
      <c r="Q10" s="653"/>
      <c r="R10" s="653"/>
      <c r="S10" s="653"/>
      <c r="T10" s="655"/>
      <c r="AA10" s="29"/>
      <c r="AB10" s="29"/>
      <c r="AC10" s="29"/>
      <c r="AD10" s="29"/>
      <c r="AE10" s="29"/>
      <c r="AF10" s="29"/>
      <c r="AG10" s="29"/>
      <c r="AH10" s="29"/>
    </row>
    <row r="11" spans="1:20" s="30" customFormat="1" ht="19.5" customHeight="1">
      <c r="A11" s="140" t="s">
        <v>115</v>
      </c>
      <c r="B11" s="306" t="s">
        <v>23</v>
      </c>
      <c r="C11" s="303"/>
      <c r="D11" s="57">
        <v>1</v>
      </c>
      <c r="E11" s="57"/>
      <c r="F11" s="328"/>
      <c r="G11" s="330">
        <v>3</v>
      </c>
      <c r="H11" s="119">
        <f>G11*30</f>
        <v>90</v>
      </c>
      <c r="I11" s="380">
        <v>4</v>
      </c>
      <c r="J11" s="37" t="s">
        <v>126</v>
      </c>
      <c r="K11" s="380"/>
      <c r="L11" s="380"/>
      <c r="M11" s="381">
        <f>H11-I11</f>
        <v>86</v>
      </c>
      <c r="N11" s="58">
        <f>G11/N7</f>
        <v>0.16666666666666666</v>
      </c>
      <c r="O11" s="58"/>
      <c r="P11" s="59"/>
      <c r="Q11" s="133" t="s">
        <v>126</v>
      </c>
      <c r="R11" s="613"/>
      <c r="S11" s="614"/>
      <c r="T11" s="243"/>
    </row>
    <row r="12" spans="1:20" s="30" customFormat="1" ht="19.5" customHeight="1">
      <c r="A12" s="140" t="s">
        <v>178</v>
      </c>
      <c r="B12" s="308" t="s">
        <v>99</v>
      </c>
      <c r="C12" s="126">
        <v>1</v>
      </c>
      <c r="D12" s="37"/>
      <c r="E12" s="37"/>
      <c r="F12" s="318"/>
      <c r="G12" s="331">
        <v>3</v>
      </c>
      <c r="H12" s="386">
        <f>G12*30</f>
        <v>90</v>
      </c>
      <c r="I12" s="131">
        <v>4</v>
      </c>
      <c r="J12" s="107" t="s">
        <v>126</v>
      </c>
      <c r="K12" s="131"/>
      <c r="L12" s="131"/>
      <c r="M12" s="382">
        <f>H12-I12</f>
        <v>86</v>
      </c>
      <c r="N12" s="58"/>
      <c r="O12" s="63"/>
      <c r="P12" s="64"/>
      <c r="Q12" s="45" t="s">
        <v>126</v>
      </c>
      <c r="R12" s="607"/>
      <c r="S12" s="608"/>
      <c r="T12" s="243"/>
    </row>
    <row r="13" spans="1:20" s="30" customFormat="1" ht="19.5" customHeight="1">
      <c r="A13" s="140" t="s">
        <v>179</v>
      </c>
      <c r="B13" s="377" t="s">
        <v>211</v>
      </c>
      <c r="C13" s="378"/>
      <c r="D13" s="379">
        <v>2</v>
      </c>
      <c r="E13" s="379"/>
      <c r="F13" s="319"/>
      <c r="G13" s="330">
        <v>3</v>
      </c>
      <c r="H13" s="119">
        <f>G13*30</f>
        <v>90</v>
      </c>
      <c r="I13" s="380">
        <v>4</v>
      </c>
      <c r="J13" s="37" t="s">
        <v>126</v>
      </c>
      <c r="K13" s="380"/>
      <c r="L13" s="380"/>
      <c r="M13" s="381">
        <f>H13-I13</f>
        <v>86</v>
      </c>
      <c r="N13" s="47"/>
      <c r="O13" s="47"/>
      <c r="P13" s="81"/>
      <c r="Q13" s="124"/>
      <c r="R13" s="650" t="s">
        <v>126</v>
      </c>
      <c r="S13" s="651"/>
      <c r="T13" s="243"/>
    </row>
    <row r="14" spans="1:20" s="30" customFormat="1" ht="19.5" customHeight="1" thickBot="1">
      <c r="A14" s="140" t="s">
        <v>180</v>
      </c>
      <c r="B14" s="305" t="s">
        <v>80</v>
      </c>
      <c r="C14" s="378"/>
      <c r="D14" s="379">
        <v>2</v>
      </c>
      <c r="E14" s="379"/>
      <c r="F14" s="319"/>
      <c r="G14" s="330">
        <v>3</v>
      </c>
      <c r="H14" s="119">
        <f>G14*30</f>
        <v>90</v>
      </c>
      <c r="I14" s="380">
        <v>4</v>
      </c>
      <c r="J14" s="37" t="s">
        <v>126</v>
      </c>
      <c r="K14" s="380"/>
      <c r="L14" s="380"/>
      <c r="M14" s="381">
        <f>H14-I14</f>
        <v>86</v>
      </c>
      <c r="N14" s="47"/>
      <c r="O14" s="47"/>
      <c r="P14" s="81"/>
      <c r="Q14" s="135"/>
      <c r="R14" s="650" t="s">
        <v>126</v>
      </c>
      <c r="S14" s="651"/>
      <c r="T14" s="243"/>
    </row>
    <row r="15" spans="1:20" s="30" customFormat="1" ht="19.5" customHeight="1" thickBot="1">
      <c r="A15" s="597" t="s">
        <v>176</v>
      </c>
      <c r="B15" s="598"/>
      <c r="C15" s="304"/>
      <c r="D15" s="151"/>
      <c r="E15" s="151"/>
      <c r="F15" s="329"/>
      <c r="G15" s="332">
        <f>G13+G14+G11+G12</f>
        <v>12</v>
      </c>
      <c r="H15" s="299">
        <f>H13+H14+H11+H12</f>
        <v>360</v>
      </c>
      <c r="I15" s="323">
        <f>I13+I14+I11+I12</f>
        <v>16</v>
      </c>
      <c r="J15" s="323"/>
      <c r="K15" s="323"/>
      <c r="L15" s="323"/>
      <c r="M15" s="324">
        <f>M13+M14+M11+M12</f>
        <v>344</v>
      </c>
      <c r="N15" s="182" t="e">
        <f>SUM(#REF!)</f>
        <v>#REF!</v>
      </c>
      <c r="O15" s="183" t="e">
        <f>SUM(#REF!)</f>
        <v>#REF!</v>
      </c>
      <c r="P15" s="184" t="e">
        <f>SUM(#REF!)</f>
        <v>#REF!</v>
      </c>
      <c r="Q15" s="288" t="s">
        <v>144</v>
      </c>
      <c r="R15" s="571" t="s">
        <v>144</v>
      </c>
      <c r="S15" s="572"/>
      <c r="T15" s="383"/>
    </row>
    <row r="16" spans="1:20" s="30" customFormat="1" ht="19.5" customHeight="1" thickBot="1">
      <c r="A16" s="674" t="s">
        <v>174</v>
      </c>
      <c r="B16" s="675"/>
      <c r="C16" s="675"/>
      <c r="D16" s="675"/>
      <c r="E16" s="675"/>
      <c r="F16" s="675"/>
      <c r="G16" s="675"/>
      <c r="H16" s="675"/>
      <c r="I16" s="675"/>
      <c r="J16" s="675"/>
      <c r="K16" s="675"/>
      <c r="L16" s="675"/>
      <c r="M16" s="675"/>
      <c r="N16" s="675"/>
      <c r="O16" s="675"/>
      <c r="P16" s="675"/>
      <c r="Q16" s="675"/>
      <c r="R16" s="675"/>
      <c r="S16" s="675"/>
      <c r="T16" s="676"/>
    </row>
    <row r="17" spans="1:20" s="30" customFormat="1" ht="21" customHeight="1">
      <c r="A17" s="127" t="s">
        <v>76</v>
      </c>
      <c r="B17" s="336" t="s">
        <v>48</v>
      </c>
      <c r="C17" s="126"/>
      <c r="D17" s="37">
        <v>1</v>
      </c>
      <c r="E17" s="37"/>
      <c r="F17" s="319"/>
      <c r="G17" s="334">
        <v>3</v>
      </c>
      <c r="H17" s="125">
        <f aca="true" t="shared" si="0" ref="H17:H22">G17*30</f>
        <v>90</v>
      </c>
      <c r="I17" s="113">
        <v>12</v>
      </c>
      <c r="J17" s="37" t="s">
        <v>144</v>
      </c>
      <c r="K17" s="380"/>
      <c r="L17" s="380" t="s">
        <v>150</v>
      </c>
      <c r="M17" s="37">
        <f aca="true" t="shared" si="1" ref="M17:M22">H17-I17</f>
        <v>78</v>
      </c>
      <c r="N17" s="63"/>
      <c r="O17" s="63">
        <f>G17/11</f>
        <v>0.2727272727272727</v>
      </c>
      <c r="P17" s="64"/>
      <c r="Q17" s="342" t="s">
        <v>127</v>
      </c>
      <c r="R17" s="656"/>
      <c r="S17" s="657"/>
      <c r="T17" s="365"/>
    </row>
    <row r="18" spans="1:20" s="32" customFormat="1" ht="19.5" customHeight="1">
      <c r="A18" s="127" t="s">
        <v>83</v>
      </c>
      <c r="B18" s="308" t="s">
        <v>215</v>
      </c>
      <c r="C18" s="126">
        <v>1</v>
      </c>
      <c r="D18" s="37"/>
      <c r="E18" s="37"/>
      <c r="F18" s="318"/>
      <c r="G18" s="334">
        <v>3</v>
      </c>
      <c r="H18" s="125">
        <f t="shared" si="0"/>
        <v>90</v>
      </c>
      <c r="I18" s="113">
        <v>12</v>
      </c>
      <c r="J18" s="37" t="s">
        <v>144</v>
      </c>
      <c r="K18" s="380"/>
      <c r="L18" s="380" t="s">
        <v>150</v>
      </c>
      <c r="M18" s="37">
        <f t="shared" si="1"/>
        <v>78</v>
      </c>
      <c r="N18" s="63"/>
      <c r="O18" s="63">
        <f>G18/11</f>
        <v>0.2727272727272727</v>
      </c>
      <c r="P18" s="64"/>
      <c r="Q18" s="342" t="s">
        <v>127</v>
      </c>
      <c r="R18" s="611"/>
      <c r="S18" s="612"/>
      <c r="T18" s="243"/>
    </row>
    <row r="19" spans="1:20" s="32" customFormat="1" ht="19.5" customHeight="1">
      <c r="A19" s="127" t="s">
        <v>84</v>
      </c>
      <c r="B19" s="308" t="s">
        <v>17</v>
      </c>
      <c r="C19" s="126">
        <v>1</v>
      </c>
      <c r="D19" s="37"/>
      <c r="E19" s="37"/>
      <c r="F19" s="65"/>
      <c r="G19" s="331">
        <v>6</v>
      </c>
      <c r="H19" s="125">
        <f t="shared" si="0"/>
        <v>180</v>
      </c>
      <c r="I19" s="57">
        <v>16</v>
      </c>
      <c r="J19" s="421" t="s">
        <v>127</v>
      </c>
      <c r="K19" s="57"/>
      <c r="L19" s="57" t="s">
        <v>150</v>
      </c>
      <c r="M19" s="57">
        <f t="shared" si="1"/>
        <v>164</v>
      </c>
      <c r="N19" s="58">
        <f>G19/N7</f>
        <v>0.3333333333333333</v>
      </c>
      <c r="O19" s="58"/>
      <c r="P19" s="59"/>
      <c r="Q19" s="140" t="s">
        <v>239</v>
      </c>
      <c r="R19" s="613"/>
      <c r="S19" s="614"/>
      <c r="T19" s="243"/>
    </row>
    <row r="20" spans="1:20" s="32" customFormat="1" ht="19.5" customHeight="1">
      <c r="A20" s="127" t="s">
        <v>123</v>
      </c>
      <c r="B20" s="308" t="s">
        <v>120</v>
      </c>
      <c r="C20" s="126"/>
      <c r="D20" s="37"/>
      <c r="E20" s="37">
        <v>1</v>
      </c>
      <c r="F20" s="65"/>
      <c r="G20" s="331">
        <v>1.5</v>
      </c>
      <c r="H20" s="386">
        <f t="shared" si="0"/>
        <v>45</v>
      </c>
      <c r="I20" s="57">
        <v>4</v>
      </c>
      <c r="J20" s="57"/>
      <c r="K20" s="57"/>
      <c r="L20" s="57" t="s">
        <v>126</v>
      </c>
      <c r="M20" s="57">
        <f t="shared" si="1"/>
        <v>41</v>
      </c>
      <c r="N20" s="58"/>
      <c r="O20" s="58">
        <f>G20/11</f>
        <v>0.13636363636363635</v>
      </c>
      <c r="P20" s="59"/>
      <c r="Q20" s="60" t="s">
        <v>126</v>
      </c>
      <c r="R20" s="613"/>
      <c r="S20" s="614"/>
      <c r="T20" s="243"/>
    </row>
    <row r="21" spans="1:34" s="30" customFormat="1" ht="19.5" customHeight="1">
      <c r="A21" s="139" t="s">
        <v>183</v>
      </c>
      <c r="B21" s="377" t="s">
        <v>257</v>
      </c>
      <c r="C21" s="126">
        <v>2</v>
      </c>
      <c r="D21" s="37"/>
      <c r="E21" s="37"/>
      <c r="F21" s="81"/>
      <c r="G21" s="334">
        <v>3</v>
      </c>
      <c r="H21" s="125">
        <f t="shared" si="0"/>
        <v>90</v>
      </c>
      <c r="I21" s="113">
        <v>12</v>
      </c>
      <c r="J21" s="113" t="s">
        <v>144</v>
      </c>
      <c r="K21" s="387"/>
      <c r="L21" s="387" t="s">
        <v>150</v>
      </c>
      <c r="M21" s="113">
        <f t="shared" si="1"/>
        <v>78</v>
      </c>
      <c r="N21" s="388"/>
      <c r="O21" s="388">
        <f>G21/11</f>
        <v>0.2727272727272727</v>
      </c>
      <c r="P21" s="389"/>
      <c r="Q21" s="342"/>
      <c r="R21" s="609" t="s">
        <v>127</v>
      </c>
      <c r="S21" s="610"/>
      <c r="T21" s="341"/>
      <c r="U21" s="34"/>
      <c r="V21" s="34"/>
      <c r="W21" s="34"/>
      <c r="X21" s="34"/>
      <c r="Y21" s="34"/>
      <c r="Z21" s="34"/>
      <c r="AA21" s="35"/>
      <c r="AB21" s="35"/>
      <c r="AC21" s="35"/>
      <c r="AD21" s="34"/>
      <c r="AE21" s="34"/>
      <c r="AF21" s="34"/>
      <c r="AG21" s="29"/>
      <c r="AH21" s="29"/>
    </row>
    <row r="22" spans="1:20" s="30" customFormat="1" ht="19.5" customHeight="1" thickBot="1">
      <c r="A22" s="140" t="s">
        <v>184</v>
      </c>
      <c r="B22" s="371" t="s">
        <v>19</v>
      </c>
      <c r="C22" s="303">
        <v>2</v>
      </c>
      <c r="D22" s="57"/>
      <c r="E22" s="57"/>
      <c r="F22" s="328"/>
      <c r="G22" s="372">
        <v>6</v>
      </c>
      <c r="H22" s="73">
        <f t="shared" si="0"/>
        <v>180</v>
      </c>
      <c r="I22" s="57">
        <v>16</v>
      </c>
      <c r="J22" s="421" t="s">
        <v>127</v>
      </c>
      <c r="K22" s="57"/>
      <c r="L22" s="57" t="s">
        <v>150</v>
      </c>
      <c r="M22" s="381">
        <f t="shared" si="1"/>
        <v>164</v>
      </c>
      <c r="N22" s="58">
        <f>G22/N7</f>
        <v>0.3333333333333333</v>
      </c>
      <c r="O22" s="58"/>
      <c r="P22" s="373"/>
      <c r="Q22" s="124"/>
      <c r="R22" s="567" t="s">
        <v>239</v>
      </c>
      <c r="S22" s="568"/>
      <c r="T22" s="243"/>
    </row>
    <row r="23" spans="1:20" s="30" customFormat="1" ht="19.5" customHeight="1" thickBot="1">
      <c r="A23" s="597" t="s">
        <v>134</v>
      </c>
      <c r="B23" s="598"/>
      <c r="C23" s="309"/>
      <c r="D23" s="111"/>
      <c r="E23" s="111"/>
      <c r="F23" s="317"/>
      <c r="G23" s="335">
        <f>G17+G18+G19+G20+G21+G22</f>
        <v>22.5</v>
      </c>
      <c r="H23" s="299">
        <f>G23*30</f>
        <v>675</v>
      </c>
      <c r="I23" s="323">
        <f>I17+I18+I19+I20</f>
        <v>44</v>
      </c>
      <c r="J23" s="323"/>
      <c r="K23" s="323"/>
      <c r="L23" s="323"/>
      <c r="M23" s="324">
        <f>M17+M18+M19+M20</f>
        <v>361</v>
      </c>
      <c r="N23" s="345">
        <f>SUM(N17:N22)</f>
        <v>0.6666666666666666</v>
      </c>
      <c r="O23" s="346">
        <f>SUM(O17:O22)</f>
        <v>0.9545454545454545</v>
      </c>
      <c r="P23" s="347">
        <f>SUM(P17:P22)</f>
        <v>0</v>
      </c>
      <c r="Q23" s="288" t="s">
        <v>238</v>
      </c>
      <c r="R23" s="571" t="s">
        <v>252</v>
      </c>
      <c r="S23" s="572"/>
      <c r="T23" s="383"/>
    </row>
    <row r="24" spans="1:20" s="30" customFormat="1" ht="17.25" customHeight="1" thickBot="1">
      <c r="A24" s="629" t="s">
        <v>202</v>
      </c>
      <c r="B24" s="630"/>
      <c r="C24" s="631"/>
      <c r="D24" s="631"/>
      <c r="E24" s="631"/>
      <c r="F24" s="631"/>
      <c r="G24" s="631"/>
      <c r="H24" s="631"/>
      <c r="I24" s="631"/>
      <c r="J24" s="631"/>
      <c r="K24" s="631"/>
      <c r="L24" s="631"/>
      <c r="M24" s="631"/>
      <c r="N24" s="631"/>
      <c r="O24" s="631"/>
      <c r="P24" s="631"/>
      <c r="Q24" s="631"/>
      <c r="R24" s="631"/>
      <c r="S24" s="631"/>
      <c r="T24" s="632"/>
    </row>
    <row r="25" spans="1:20" s="30" customFormat="1" ht="19.5" customHeight="1" thickBot="1">
      <c r="A25" s="310" t="s">
        <v>236</v>
      </c>
      <c r="B25" s="398" t="s">
        <v>217</v>
      </c>
      <c r="C25" s="399"/>
      <c r="D25" s="360">
        <v>3</v>
      </c>
      <c r="E25" s="360"/>
      <c r="F25" s="397"/>
      <c r="G25" s="400">
        <v>4.5</v>
      </c>
      <c r="H25" s="201">
        <f>G25*30</f>
        <v>135</v>
      </c>
      <c r="I25" s="401"/>
      <c r="J25" s="401"/>
      <c r="K25" s="401"/>
      <c r="L25" s="401"/>
      <c r="M25" s="402"/>
      <c r="N25" s="403"/>
      <c r="O25" s="404"/>
      <c r="P25" s="405"/>
      <c r="Q25" s="232"/>
      <c r="R25" s="759"/>
      <c r="S25" s="760"/>
      <c r="T25" s="761"/>
    </row>
    <row r="26" spans="1:20" s="30" customFormat="1" ht="19.5" customHeight="1" thickBot="1">
      <c r="A26" s="662" t="s">
        <v>204</v>
      </c>
      <c r="B26" s="762"/>
      <c r="C26" s="304"/>
      <c r="D26" s="151"/>
      <c r="E26" s="151"/>
      <c r="F26" s="175"/>
      <c r="G26" s="376">
        <f>G25</f>
        <v>4.5</v>
      </c>
      <c r="H26" s="134">
        <f>H25</f>
        <v>135</v>
      </c>
      <c r="I26" s="152"/>
      <c r="J26" s="152"/>
      <c r="K26" s="152"/>
      <c r="L26" s="152"/>
      <c r="M26" s="153"/>
      <c r="N26" s="154"/>
      <c r="O26" s="155"/>
      <c r="P26" s="156"/>
      <c r="Q26" s="234"/>
      <c r="R26" s="763"/>
      <c r="S26" s="764"/>
      <c r="T26" s="383"/>
    </row>
    <row r="27" spans="1:20" s="33" customFormat="1" ht="16.5" customHeight="1" thickBot="1">
      <c r="A27" s="652" t="s">
        <v>216</v>
      </c>
      <c r="B27" s="653"/>
      <c r="C27" s="653"/>
      <c r="D27" s="653"/>
      <c r="E27" s="653"/>
      <c r="F27" s="653"/>
      <c r="G27" s="653"/>
      <c r="H27" s="654"/>
      <c r="I27" s="654"/>
      <c r="J27" s="654"/>
      <c r="K27" s="654"/>
      <c r="L27" s="654"/>
      <c r="M27" s="654"/>
      <c r="N27" s="653"/>
      <c r="O27" s="653"/>
      <c r="P27" s="653"/>
      <c r="Q27" s="653"/>
      <c r="R27" s="653"/>
      <c r="S27" s="653"/>
      <c r="T27" s="655"/>
    </row>
    <row r="28" spans="1:20" s="30" customFormat="1" ht="19.5" customHeight="1" thickBot="1">
      <c r="A28" s="312" t="s">
        <v>203</v>
      </c>
      <c r="B28" s="314" t="s">
        <v>218</v>
      </c>
      <c r="C28" s="313">
        <v>3</v>
      </c>
      <c r="D28" s="137"/>
      <c r="E28" s="137"/>
      <c r="F28" s="351"/>
      <c r="G28" s="354">
        <v>25.5</v>
      </c>
      <c r="H28" s="394">
        <f>G28*30</f>
        <v>765</v>
      </c>
      <c r="I28" s="395"/>
      <c r="J28" s="395"/>
      <c r="K28" s="395"/>
      <c r="L28" s="395"/>
      <c r="M28" s="396"/>
      <c r="N28" s="148"/>
      <c r="O28" s="149"/>
      <c r="P28" s="150"/>
      <c r="Q28" s="234"/>
      <c r="R28" s="763"/>
      <c r="S28" s="764"/>
      <c r="T28" s="383"/>
    </row>
    <row r="29" spans="1:20" s="30" customFormat="1" ht="19.5" customHeight="1" thickBot="1">
      <c r="A29" s="662" t="s">
        <v>205</v>
      </c>
      <c r="B29" s="762"/>
      <c r="C29" s="315"/>
      <c r="D29" s="160"/>
      <c r="E29" s="160"/>
      <c r="F29" s="352"/>
      <c r="G29" s="355">
        <f>G28</f>
        <v>25.5</v>
      </c>
      <c r="H29" s="393">
        <f>H28</f>
        <v>765</v>
      </c>
      <c r="I29" s="390"/>
      <c r="J29" s="391"/>
      <c r="K29" s="391"/>
      <c r="L29" s="391"/>
      <c r="M29" s="392"/>
      <c r="N29" s="161" t="e">
        <f>SUM(N53:N63)</f>
        <v>#REF!</v>
      </c>
      <c r="O29" s="68" t="e">
        <f>SUM(O53:O63)</f>
        <v>#REF!</v>
      </c>
      <c r="P29" s="69" t="e">
        <f>SUM(P53:P63)</f>
        <v>#REF!</v>
      </c>
      <c r="Q29" s="233"/>
      <c r="R29" s="660"/>
      <c r="S29" s="661"/>
      <c r="T29" s="384"/>
    </row>
    <row r="30" spans="1:20" s="30" customFormat="1" ht="19.5" customHeight="1" thickBot="1">
      <c r="A30" s="581" t="s">
        <v>107</v>
      </c>
      <c r="B30" s="583"/>
      <c r="C30" s="304"/>
      <c r="D30" s="151"/>
      <c r="E30" s="151"/>
      <c r="F30" s="175"/>
      <c r="G30" s="332">
        <f>G23+G15+G26+G29</f>
        <v>64.5</v>
      </c>
      <c r="H30" s="353">
        <f>G30*30</f>
        <v>1935</v>
      </c>
      <c r="I30" s="323">
        <f>I23+I15</f>
        <v>60</v>
      </c>
      <c r="J30" s="323"/>
      <c r="K30" s="323"/>
      <c r="L30" s="323"/>
      <c r="M30" s="324">
        <f>M23+M15</f>
        <v>705</v>
      </c>
      <c r="N30" s="209" t="e">
        <f>N23+N15</f>
        <v>#REF!</v>
      </c>
      <c r="O30" s="208" t="e">
        <f>O23+O15</f>
        <v>#REF!</v>
      </c>
      <c r="P30" s="208" t="e">
        <f>P23+P15</f>
        <v>#REF!</v>
      </c>
      <c r="Q30" s="288" t="s">
        <v>240</v>
      </c>
      <c r="R30" s="571" t="s">
        <v>241</v>
      </c>
      <c r="S30" s="572"/>
      <c r="T30" s="383"/>
    </row>
    <row r="31" spans="1:20" s="30" customFormat="1" ht="19.5" customHeight="1" thickBot="1">
      <c r="A31" s="581" t="s">
        <v>82</v>
      </c>
      <c r="B31" s="582"/>
      <c r="C31" s="582"/>
      <c r="D31" s="582"/>
      <c r="E31" s="582"/>
      <c r="F31" s="582"/>
      <c r="G31" s="582"/>
      <c r="H31" s="677"/>
      <c r="I31" s="677"/>
      <c r="J31" s="677"/>
      <c r="K31" s="677"/>
      <c r="L31" s="677"/>
      <c r="M31" s="677"/>
      <c r="N31" s="582"/>
      <c r="O31" s="582"/>
      <c r="P31" s="582"/>
      <c r="Q31" s="582"/>
      <c r="R31" s="582"/>
      <c r="S31" s="582"/>
      <c r="T31" s="583"/>
    </row>
    <row r="32" spans="1:34" s="30" customFormat="1" ht="16.5" customHeight="1" thickBot="1">
      <c r="A32" s="581" t="s">
        <v>173</v>
      </c>
      <c r="B32" s="582"/>
      <c r="C32" s="582"/>
      <c r="D32" s="582"/>
      <c r="E32" s="582"/>
      <c r="F32" s="582"/>
      <c r="G32" s="582"/>
      <c r="H32" s="582"/>
      <c r="I32" s="582"/>
      <c r="J32" s="582"/>
      <c r="K32" s="582"/>
      <c r="L32" s="582"/>
      <c r="M32" s="582"/>
      <c r="N32" s="582"/>
      <c r="O32" s="582"/>
      <c r="P32" s="582"/>
      <c r="Q32" s="582"/>
      <c r="R32" s="582"/>
      <c r="S32" s="582"/>
      <c r="T32" s="583"/>
      <c r="AA32" s="29"/>
      <c r="AB32" s="29"/>
      <c r="AC32" s="29"/>
      <c r="AD32" s="29"/>
      <c r="AE32" s="29"/>
      <c r="AF32" s="29"/>
      <c r="AG32" s="29"/>
      <c r="AH32" s="29"/>
    </row>
    <row r="33" spans="1:34" s="30" customFormat="1" ht="19.5" customHeight="1">
      <c r="A33" s="586" t="s">
        <v>193</v>
      </c>
      <c r="B33" s="587"/>
      <c r="C33" s="126"/>
      <c r="D33" s="37">
        <v>1</v>
      </c>
      <c r="E33" s="37"/>
      <c r="F33" s="81"/>
      <c r="G33" s="339">
        <v>4.5</v>
      </c>
      <c r="H33" s="201">
        <f>G33*30</f>
        <v>135</v>
      </c>
      <c r="I33" s="360">
        <v>4</v>
      </c>
      <c r="J33" s="360"/>
      <c r="K33" s="360"/>
      <c r="L33" s="361" t="s">
        <v>126</v>
      </c>
      <c r="M33" s="765">
        <f>H33-I33</f>
        <v>131</v>
      </c>
      <c r="N33" s="126"/>
      <c r="O33" s="65"/>
      <c r="P33" s="357"/>
      <c r="Q33" s="201" t="s">
        <v>126</v>
      </c>
      <c r="R33" s="601"/>
      <c r="S33" s="602"/>
      <c r="T33" s="236"/>
      <c r="U33" s="34"/>
      <c r="V33" s="34"/>
      <c r="W33" s="34"/>
      <c r="X33" s="34"/>
      <c r="Y33" s="34"/>
      <c r="Z33" s="34"/>
      <c r="AA33" s="35"/>
      <c r="AB33" s="35"/>
      <c r="AC33" s="35"/>
      <c r="AD33" s="34"/>
      <c r="AE33" s="34"/>
      <c r="AF33" s="34"/>
      <c r="AG33" s="29"/>
      <c r="AH33" s="29"/>
    </row>
    <row r="34" spans="1:34" s="30" customFormat="1" ht="19.5" customHeight="1" thickBot="1">
      <c r="A34" s="603" t="s">
        <v>191</v>
      </c>
      <c r="B34" s="604"/>
      <c r="C34" s="126"/>
      <c r="D34" s="37">
        <v>2</v>
      </c>
      <c r="E34" s="37"/>
      <c r="F34" s="81"/>
      <c r="G34" s="331">
        <v>4.5</v>
      </c>
      <c r="H34" s="73">
        <f>G34*30</f>
        <v>135</v>
      </c>
      <c r="I34" s="37">
        <v>4</v>
      </c>
      <c r="J34" s="37"/>
      <c r="K34" s="37"/>
      <c r="L34" s="766" t="s">
        <v>126</v>
      </c>
      <c r="M34" s="767">
        <f>H34-I34</f>
        <v>131</v>
      </c>
      <c r="N34" s="126"/>
      <c r="O34" s="65"/>
      <c r="P34" s="358"/>
      <c r="Q34" s="73"/>
      <c r="R34" s="579" t="s">
        <v>126</v>
      </c>
      <c r="S34" s="580"/>
      <c r="T34" s="237"/>
      <c r="U34" s="34"/>
      <c r="V34" s="34"/>
      <c r="W34" s="34"/>
      <c r="X34" s="34"/>
      <c r="Y34" s="34"/>
      <c r="Z34" s="34"/>
      <c r="AA34" s="35"/>
      <c r="AB34" s="35"/>
      <c r="AC34" s="35"/>
      <c r="AD34" s="34"/>
      <c r="AE34" s="34"/>
      <c r="AF34" s="34"/>
      <c r="AG34" s="29"/>
      <c r="AH34" s="29"/>
    </row>
    <row r="35" spans="1:34" s="30" customFormat="1" ht="19.5" customHeight="1" hidden="1" thickBot="1">
      <c r="A35" s="658" t="s">
        <v>189</v>
      </c>
      <c r="B35" s="659"/>
      <c r="C35" s="119"/>
      <c r="D35" s="113"/>
      <c r="E35" s="113"/>
      <c r="F35" s="115"/>
      <c r="G35" s="340"/>
      <c r="H35" s="200"/>
      <c r="I35" s="113"/>
      <c r="J35" s="113"/>
      <c r="K35" s="113"/>
      <c r="L35" s="768"/>
      <c r="M35" s="769"/>
      <c r="N35" s="119"/>
      <c r="O35" s="189"/>
      <c r="P35" s="359"/>
      <c r="Q35" s="320"/>
      <c r="R35" s="605"/>
      <c r="S35" s="606"/>
      <c r="T35" s="321"/>
      <c r="U35" s="34"/>
      <c r="V35" s="34"/>
      <c r="W35" s="34"/>
      <c r="X35" s="34"/>
      <c r="Y35" s="34"/>
      <c r="Z35" s="34"/>
      <c r="AA35" s="35"/>
      <c r="AB35" s="35"/>
      <c r="AC35" s="35"/>
      <c r="AD35" s="34"/>
      <c r="AE35" s="34"/>
      <c r="AF35" s="34"/>
      <c r="AG35" s="29"/>
      <c r="AH35" s="29"/>
    </row>
    <row r="36" spans="1:20" s="30" customFormat="1" ht="19.5" customHeight="1" thickBot="1">
      <c r="A36" s="597" t="s">
        <v>192</v>
      </c>
      <c r="B36" s="598"/>
      <c r="C36" s="309"/>
      <c r="D36" s="111"/>
      <c r="E36" s="111"/>
      <c r="F36" s="317"/>
      <c r="G36" s="335">
        <f>G33+G34</f>
        <v>9</v>
      </c>
      <c r="H36" s="299">
        <f>H33+H34</f>
        <v>270</v>
      </c>
      <c r="I36" s="323">
        <f>I33+I34</f>
        <v>8</v>
      </c>
      <c r="J36" s="323"/>
      <c r="K36" s="323"/>
      <c r="L36" s="323"/>
      <c r="M36" s="324">
        <f>M33+M34</f>
        <v>262</v>
      </c>
      <c r="N36" s="345">
        <f>SUM(N33:N35)</f>
        <v>0</v>
      </c>
      <c r="O36" s="347">
        <f>SUM(O33:O35)</f>
        <v>0</v>
      </c>
      <c r="P36" s="366">
        <f>SUM(P33:P35)</f>
        <v>0</v>
      </c>
      <c r="Q36" s="288" t="s">
        <v>126</v>
      </c>
      <c r="R36" s="571" t="s">
        <v>126</v>
      </c>
      <c r="S36" s="572"/>
      <c r="T36" s="383"/>
    </row>
    <row r="37" spans="1:20" ht="15.75">
      <c r="A37" s="140" t="s">
        <v>183</v>
      </c>
      <c r="B37" s="377" t="s">
        <v>212</v>
      </c>
      <c r="C37" s="126"/>
      <c r="D37" s="37">
        <v>2</v>
      </c>
      <c r="E37" s="37"/>
      <c r="F37" s="81"/>
      <c r="G37" s="331">
        <v>4.5</v>
      </c>
      <c r="H37" s="126">
        <f aca="true" t="shared" si="2" ref="H37:H44">G37*30</f>
        <v>135</v>
      </c>
      <c r="I37" s="37">
        <v>4</v>
      </c>
      <c r="J37" s="37"/>
      <c r="K37" s="37"/>
      <c r="L37" s="766" t="s">
        <v>126</v>
      </c>
      <c r="M37" s="770">
        <f aca="true" t="shared" si="3" ref="M37:M44">H37-I37</f>
        <v>131</v>
      </c>
      <c r="N37" s="37"/>
      <c r="O37" s="37"/>
      <c r="P37" s="65"/>
      <c r="Q37" s="73"/>
      <c r="R37" s="579" t="s">
        <v>126</v>
      </c>
      <c r="S37" s="580"/>
      <c r="T37" s="237"/>
    </row>
    <row r="38" spans="1:20" ht="15.75">
      <c r="A38" s="140" t="s">
        <v>184</v>
      </c>
      <c r="B38" s="377" t="s">
        <v>23</v>
      </c>
      <c r="C38" s="126"/>
      <c r="D38" s="37">
        <v>2</v>
      </c>
      <c r="E38" s="37"/>
      <c r="F38" s="81"/>
      <c r="G38" s="331">
        <v>4.5</v>
      </c>
      <c r="H38" s="126">
        <f t="shared" si="2"/>
        <v>135</v>
      </c>
      <c r="I38" s="37">
        <v>4</v>
      </c>
      <c r="J38" s="37"/>
      <c r="K38" s="37"/>
      <c r="L38" s="766" t="s">
        <v>126</v>
      </c>
      <c r="M38" s="770">
        <f t="shared" si="3"/>
        <v>131</v>
      </c>
      <c r="N38" s="37"/>
      <c r="O38" s="37"/>
      <c r="P38" s="65"/>
      <c r="Q38" s="73"/>
      <c r="R38" s="579" t="s">
        <v>126</v>
      </c>
      <c r="S38" s="580"/>
      <c r="T38" s="237"/>
    </row>
    <row r="39" spans="1:34" s="30" customFormat="1" ht="19.5" customHeight="1">
      <c r="A39" s="140" t="s">
        <v>185</v>
      </c>
      <c r="B39" s="377" t="s">
        <v>22</v>
      </c>
      <c r="C39" s="126"/>
      <c r="D39" s="37">
        <v>2</v>
      </c>
      <c r="E39" s="37"/>
      <c r="F39" s="81"/>
      <c r="G39" s="331">
        <v>4.5</v>
      </c>
      <c r="H39" s="126">
        <f t="shared" si="2"/>
        <v>135</v>
      </c>
      <c r="I39" s="37">
        <v>4</v>
      </c>
      <c r="J39" s="37"/>
      <c r="K39" s="37"/>
      <c r="L39" s="766" t="s">
        <v>126</v>
      </c>
      <c r="M39" s="770">
        <f t="shared" si="3"/>
        <v>131</v>
      </c>
      <c r="N39" s="37"/>
      <c r="O39" s="37"/>
      <c r="P39" s="65"/>
      <c r="Q39" s="73"/>
      <c r="R39" s="579" t="s">
        <v>126</v>
      </c>
      <c r="S39" s="580"/>
      <c r="T39" s="237"/>
      <c r="U39" s="34"/>
      <c r="V39" s="34"/>
      <c r="W39" s="34"/>
      <c r="X39" s="34"/>
      <c r="Y39" s="34"/>
      <c r="Z39" s="34"/>
      <c r="AA39" s="35"/>
      <c r="AB39" s="35"/>
      <c r="AC39" s="35"/>
      <c r="AD39" s="34"/>
      <c r="AE39" s="34"/>
      <c r="AF39" s="34"/>
      <c r="AG39" s="29"/>
      <c r="AH39" s="29"/>
    </row>
    <row r="40" spans="1:34" s="30" customFormat="1" ht="19.5" customHeight="1" hidden="1" thickBot="1">
      <c r="A40" s="140" t="s">
        <v>186</v>
      </c>
      <c r="B40" s="771"/>
      <c r="C40" s="119"/>
      <c r="D40" s="113"/>
      <c r="E40" s="113"/>
      <c r="F40" s="115"/>
      <c r="G40" s="331">
        <v>4.5</v>
      </c>
      <c r="H40" s="126">
        <f t="shared" si="2"/>
        <v>135</v>
      </c>
      <c r="I40" s="37">
        <v>4</v>
      </c>
      <c r="J40" s="37"/>
      <c r="K40" s="37"/>
      <c r="L40" s="766" t="s">
        <v>126</v>
      </c>
      <c r="M40" s="770">
        <f t="shared" si="3"/>
        <v>131</v>
      </c>
      <c r="N40" s="113"/>
      <c r="O40" s="113"/>
      <c r="P40" s="189"/>
      <c r="Q40" s="320"/>
      <c r="R40" s="579" t="s">
        <v>126</v>
      </c>
      <c r="S40" s="580"/>
      <c r="T40" s="321"/>
      <c r="U40" s="34"/>
      <c r="V40" s="34"/>
      <c r="W40" s="34"/>
      <c r="X40" s="34"/>
      <c r="Y40" s="34"/>
      <c r="Z40" s="34"/>
      <c r="AA40" s="35"/>
      <c r="AB40" s="35"/>
      <c r="AC40" s="35"/>
      <c r="AD40" s="34"/>
      <c r="AE40" s="34"/>
      <c r="AF40" s="34"/>
      <c r="AG40" s="29"/>
      <c r="AH40" s="29"/>
    </row>
    <row r="41" spans="1:34" s="30" customFormat="1" ht="19.5" customHeight="1">
      <c r="A41" s="140"/>
      <c r="B41" s="772" t="s">
        <v>213</v>
      </c>
      <c r="C41" s="119"/>
      <c r="D41" s="113"/>
      <c r="E41" s="113"/>
      <c r="F41" s="115"/>
      <c r="G41" s="331">
        <v>4.5</v>
      </c>
      <c r="H41" s="126">
        <f t="shared" si="2"/>
        <v>135</v>
      </c>
      <c r="I41" s="37">
        <v>4</v>
      </c>
      <c r="J41" s="37"/>
      <c r="K41" s="37"/>
      <c r="L41" s="766" t="s">
        <v>126</v>
      </c>
      <c r="M41" s="770">
        <f t="shared" si="3"/>
        <v>131</v>
      </c>
      <c r="N41" s="113"/>
      <c r="O41" s="113"/>
      <c r="P41" s="189"/>
      <c r="Q41" s="200"/>
      <c r="R41" s="579" t="s">
        <v>126</v>
      </c>
      <c r="S41" s="580"/>
      <c r="T41" s="341"/>
      <c r="U41" s="34"/>
      <c r="V41" s="34"/>
      <c r="W41" s="34"/>
      <c r="X41" s="34"/>
      <c r="Y41" s="34"/>
      <c r="Z41" s="34"/>
      <c r="AA41" s="35"/>
      <c r="AB41" s="35"/>
      <c r="AC41" s="35"/>
      <c r="AD41" s="34"/>
      <c r="AE41" s="34"/>
      <c r="AF41" s="34"/>
      <c r="AG41" s="29"/>
      <c r="AH41" s="29"/>
    </row>
    <row r="42" spans="1:34" s="30" customFormat="1" ht="19.5" customHeight="1">
      <c r="A42" s="140" t="s">
        <v>186</v>
      </c>
      <c r="B42" s="773" t="s">
        <v>47</v>
      </c>
      <c r="C42" s="119"/>
      <c r="D42" s="113">
        <v>1</v>
      </c>
      <c r="E42" s="113"/>
      <c r="F42" s="115"/>
      <c r="G42" s="331">
        <v>4.5</v>
      </c>
      <c r="H42" s="119">
        <f t="shared" si="2"/>
        <v>135</v>
      </c>
      <c r="I42" s="113">
        <v>4</v>
      </c>
      <c r="J42" s="113"/>
      <c r="K42" s="113"/>
      <c r="L42" s="301" t="s">
        <v>126</v>
      </c>
      <c r="M42" s="774">
        <f t="shared" si="3"/>
        <v>131</v>
      </c>
      <c r="N42" s="113"/>
      <c r="O42" s="113"/>
      <c r="P42" s="189"/>
      <c r="Q42" s="200" t="s">
        <v>126</v>
      </c>
      <c r="R42" s="577"/>
      <c r="S42" s="578"/>
      <c r="T42" s="341"/>
      <c r="U42" s="34"/>
      <c r="V42" s="34"/>
      <c r="W42" s="34"/>
      <c r="X42" s="34"/>
      <c r="Y42" s="34"/>
      <c r="Z42" s="34"/>
      <c r="AA42" s="35"/>
      <c r="AB42" s="35"/>
      <c r="AC42" s="35"/>
      <c r="AD42" s="34"/>
      <c r="AE42" s="34"/>
      <c r="AF42" s="34"/>
      <c r="AG42" s="29"/>
      <c r="AH42" s="29"/>
    </row>
    <row r="43" spans="1:34" s="30" customFormat="1" ht="19.5" customHeight="1">
      <c r="A43" s="140" t="s">
        <v>187</v>
      </c>
      <c r="B43" s="773" t="s">
        <v>181</v>
      </c>
      <c r="C43" s="119"/>
      <c r="D43" s="113">
        <v>1</v>
      </c>
      <c r="E43" s="113"/>
      <c r="F43" s="115"/>
      <c r="G43" s="331">
        <v>4.5</v>
      </c>
      <c r="H43" s="119">
        <f t="shared" si="2"/>
        <v>135</v>
      </c>
      <c r="I43" s="113">
        <v>4</v>
      </c>
      <c r="J43" s="113"/>
      <c r="K43" s="113"/>
      <c r="L43" s="301" t="s">
        <v>126</v>
      </c>
      <c r="M43" s="774">
        <f t="shared" si="3"/>
        <v>131</v>
      </c>
      <c r="N43" s="113"/>
      <c r="O43" s="113"/>
      <c r="P43" s="189"/>
      <c r="Q43" s="200" t="s">
        <v>126</v>
      </c>
      <c r="R43" s="577"/>
      <c r="S43" s="578"/>
      <c r="T43" s="341"/>
      <c r="U43" s="34"/>
      <c r="V43" s="34"/>
      <c r="W43" s="34"/>
      <c r="X43" s="34"/>
      <c r="Y43" s="34"/>
      <c r="Z43" s="34"/>
      <c r="AA43" s="35"/>
      <c r="AB43" s="35"/>
      <c r="AC43" s="35"/>
      <c r="AD43" s="34"/>
      <c r="AE43" s="34"/>
      <c r="AF43" s="34"/>
      <c r="AG43" s="29"/>
      <c r="AH43" s="29"/>
    </row>
    <row r="44" spans="1:34" s="30" customFormat="1" ht="19.5" customHeight="1" thickBot="1">
      <c r="A44" s="140"/>
      <c r="B44" s="375" t="s">
        <v>213</v>
      </c>
      <c r="C44" s="126"/>
      <c r="D44" s="37">
        <v>1</v>
      </c>
      <c r="E44" s="37"/>
      <c r="F44" s="81"/>
      <c r="G44" s="331">
        <v>4.5</v>
      </c>
      <c r="H44" s="126">
        <f t="shared" si="2"/>
        <v>135</v>
      </c>
      <c r="I44" s="37">
        <v>4</v>
      </c>
      <c r="J44" s="37"/>
      <c r="K44" s="37"/>
      <c r="L44" s="766" t="s">
        <v>126</v>
      </c>
      <c r="M44" s="770">
        <f t="shared" si="3"/>
        <v>131</v>
      </c>
      <c r="N44" s="37"/>
      <c r="O44" s="37"/>
      <c r="P44" s="65"/>
      <c r="Q44" s="200" t="s">
        <v>126</v>
      </c>
      <c r="R44" s="579"/>
      <c r="S44" s="580"/>
      <c r="T44" s="237"/>
      <c r="U44" s="34"/>
      <c r="V44" s="34"/>
      <c r="W44" s="34"/>
      <c r="X44" s="34"/>
      <c r="Y44" s="34"/>
      <c r="Z44" s="34"/>
      <c r="AA44" s="35"/>
      <c r="AB44" s="35"/>
      <c r="AC44" s="35"/>
      <c r="AD44" s="34"/>
      <c r="AE44" s="34"/>
      <c r="AF44" s="34"/>
      <c r="AG44" s="29"/>
      <c r="AH44" s="29"/>
    </row>
    <row r="45" spans="1:34" s="30" customFormat="1" ht="19.5" customHeight="1" hidden="1">
      <c r="A45" s="322"/>
      <c r="B45" s="307" t="s">
        <v>182</v>
      </c>
      <c r="C45" s="119"/>
      <c r="D45" s="113"/>
      <c r="E45" s="113"/>
      <c r="F45" s="115"/>
      <c r="G45" s="340"/>
      <c r="H45" s="200"/>
      <c r="I45" s="113"/>
      <c r="J45" s="113"/>
      <c r="K45" s="113"/>
      <c r="L45" s="768"/>
      <c r="M45" s="775"/>
      <c r="N45" s="113"/>
      <c r="O45" s="113"/>
      <c r="P45" s="189"/>
      <c r="Q45" s="320"/>
      <c r="R45" s="605"/>
      <c r="S45" s="606"/>
      <c r="T45" s="321"/>
      <c r="U45" s="34"/>
      <c r="V45" s="34"/>
      <c r="W45" s="34"/>
      <c r="X45" s="34"/>
      <c r="Y45" s="34"/>
      <c r="Z45" s="34"/>
      <c r="AA45" s="35"/>
      <c r="AB45" s="35"/>
      <c r="AC45" s="35"/>
      <c r="AD45" s="34"/>
      <c r="AE45" s="34"/>
      <c r="AF45" s="34"/>
      <c r="AG45" s="29"/>
      <c r="AH45" s="29"/>
    </row>
    <row r="46" spans="1:34" s="30" customFormat="1" ht="19.5" customHeight="1" thickBot="1">
      <c r="A46" s="581" t="s">
        <v>175</v>
      </c>
      <c r="B46" s="582"/>
      <c r="C46" s="582"/>
      <c r="D46" s="582"/>
      <c r="E46" s="582"/>
      <c r="F46" s="582"/>
      <c r="G46" s="582"/>
      <c r="H46" s="582"/>
      <c r="I46" s="582"/>
      <c r="J46" s="582"/>
      <c r="K46" s="582"/>
      <c r="L46" s="582"/>
      <c r="M46" s="582"/>
      <c r="N46" s="582"/>
      <c r="O46" s="582"/>
      <c r="P46" s="582"/>
      <c r="Q46" s="582"/>
      <c r="R46" s="582"/>
      <c r="S46" s="582"/>
      <c r="T46" s="583"/>
      <c r="AA46" s="29"/>
      <c r="AB46" s="29"/>
      <c r="AC46" s="29"/>
      <c r="AD46" s="29"/>
      <c r="AE46" s="29"/>
      <c r="AF46" s="29"/>
      <c r="AG46" s="29"/>
      <c r="AH46" s="29"/>
    </row>
    <row r="47" spans="1:20" s="30" customFormat="1" ht="19.5" customHeight="1">
      <c r="A47" s="586" t="s">
        <v>194</v>
      </c>
      <c r="B47" s="587"/>
      <c r="C47" s="311">
        <v>1</v>
      </c>
      <c r="D47" s="211"/>
      <c r="E47" s="211"/>
      <c r="F47" s="344"/>
      <c r="G47" s="333">
        <v>5.5</v>
      </c>
      <c r="H47" s="119">
        <f>G47*30</f>
        <v>165</v>
      </c>
      <c r="I47" s="113">
        <v>12</v>
      </c>
      <c r="J47" s="113" t="s">
        <v>144</v>
      </c>
      <c r="K47" s="387"/>
      <c r="L47" s="387" t="s">
        <v>150</v>
      </c>
      <c r="M47" s="113">
        <f>H47-I47</f>
        <v>153</v>
      </c>
      <c r="N47" s="149"/>
      <c r="O47" s="149"/>
      <c r="P47" s="150"/>
      <c r="Q47" s="342" t="s">
        <v>127</v>
      </c>
      <c r="R47" s="776"/>
      <c r="S47" s="777"/>
      <c r="T47" s="761"/>
    </row>
    <row r="48" spans="1:20" s="32" customFormat="1" ht="19.5" customHeight="1">
      <c r="A48" s="603" t="s">
        <v>190</v>
      </c>
      <c r="B48" s="604"/>
      <c r="C48" s="126">
        <v>2</v>
      </c>
      <c r="D48" s="37"/>
      <c r="E48" s="37"/>
      <c r="F48" s="318"/>
      <c r="G48" s="334">
        <v>5.5</v>
      </c>
      <c r="H48" s="125">
        <f>G48*30</f>
        <v>165</v>
      </c>
      <c r="I48" s="113">
        <v>12</v>
      </c>
      <c r="J48" s="37" t="s">
        <v>144</v>
      </c>
      <c r="K48" s="380"/>
      <c r="L48" s="380" t="s">
        <v>150</v>
      </c>
      <c r="M48" s="37">
        <f>H48-I48</f>
        <v>153</v>
      </c>
      <c r="N48" s="63"/>
      <c r="O48" s="63">
        <f>G48/11</f>
        <v>0.5</v>
      </c>
      <c r="P48" s="64"/>
      <c r="Q48" s="342"/>
      <c r="R48" s="569" t="s">
        <v>207</v>
      </c>
      <c r="S48" s="570"/>
      <c r="T48" s="243"/>
    </row>
    <row r="49" spans="1:20" s="32" customFormat="1" ht="20.25" customHeight="1" thickBot="1">
      <c r="A49" s="595" t="s">
        <v>227</v>
      </c>
      <c r="B49" s="596"/>
      <c r="C49" s="119">
        <v>2</v>
      </c>
      <c r="D49" s="113"/>
      <c r="E49" s="113"/>
      <c r="F49" s="362"/>
      <c r="G49" s="350">
        <v>5.5</v>
      </c>
      <c r="H49" s="311">
        <f>G49*30</f>
        <v>165</v>
      </c>
      <c r="I49" s="211">
        <v>12</v>
      </c>
      <c r="J49" s="137" t="s">
        <v>144</v>
      </c>
      <c r="K49" s="778"/>
      <c r="L49" s="778" t="s">
        <v>150</v>
      </c>
      <c r="M49" s="211">
        <f>H49-I49</f>
        <v>153</v>
      </c>
      <c r="N49" s="363"/>
      <c r="O49" s="363"/>
      <c r="P49" s="364" t="e">
        <f>G49/#REF!</f>
        <v>#REF!</v>
      </c>
      <c r="Q49" s="343"/>
      <c r="R49" s="584" t="s">
        <v>207</v>
      </c>
      <c r="S49" s="585"/>
      <c r="T49" s="365"/>
    </row>
    <row r="50" spans="1:20" s="30" customFormat="1" ht="19.5" customHeight="1" thickBot="1">
      <c r="A50" s="597" t="s">
        <v>195</v>
      </c>
      <c r="B50" s="598"/>
      <c r="C50" s="309"/>
      <c r="D50" s="111"/>
      <c r="E50" s="111"/>
      <c r="F50" s="317"/>
      <c r="G50" s="335">
        <f>G47+G48+G49</f>
        <v>16.5</v>
      </c>
      <c r="H50" s="299">
        <f>G50*30</f>
        <v>495</v>
      </c>
      <c r="I50" s="323">
        <f>I46+I47+I49</f>
        <v>24</v>
      </c>
      <c r="J50" s="323"/>
      <c r="K50" s="323"/>
      <c r="L50" s="323"/>
      <c r="M50" s="324">
        <f>M46+M47+M49</f>
        <v>306</v>
      </c>
      <c r="N50" s="345">
        <f>SUM(N46:N49)</f>
        <v>0</v>
      </c>
      <c r="O50" s="346">
        <f>SUM(O46:O49)</f>
        <v>0.5</v>
      </c>
      <c r="P50" s="347" t="e">
        <f>SUM(P46:P49)</f>
        <v>#REF!</v>
      </c>
      <c r="Q50" s="288" t="s">
        <v>127</v>
      </c>
      <c r="R50" s="571" t="s">
        <v>145</v>
      </c>
      <c r="S50" s="572"/>
      <c r="T50" s="383"/>
    </row>
    <row r="51" spans="1:20" s="30" customFormat="1" ht="19.5" customHeight="1">
      <c r="A51" s="310" t="s">
        <v>196</v>
      </c>
      <c r="B51" s="336" t="s">
        <v>24</v>
      </c>
      <c r="C51" s="311">
        <v>1</v>
      </c>
      <c r="D51" s="211"/>
      <c r="E51" s="211"/>
      <c r="F51" s="344"/>
      <c r="G51" s="333">
        <v>5.5</v>
      </c>
      <c r="H51" s="119">
        <f aca="true" t="shared" si="4" ref="H51:H62">G51*30</f>
        <v>165</v>
      </c>
      <c r="I51" s="113">
        <v>12</v>
      </c>
      <c r="J51" s="113" t="s">
        <v>144</v>
      </c>
      <c r="K51" s="387"/>
      <c r="L51" s="387" t="s">
        <v>150</v>
      </c>
      <c r="M51" s="113">
        <f aca="true" t="shared" si="5" ref="M51:M62">H51-I51</f>
        <v>153</v>
      </c>
      <c r="N51" s="149"/>
      <c r="O51" s="149"/>
      <c r="P51" s="150"/>
      <c r="Q51" s="342" t="s">
        <v>127</v>
      </c>
      <c r="R51" s="776"/>
      <c r="S51" s="777"/>
      <c r="T51" s="365"/>
    </row>
    <row r="52" spans="1:20" s="32" customFormat="1" ht="19.5" customHeight="1">
      <c r="A52" s="127" t="s">
        <v>197</v>
      </c>
      <c r="B52" s="308" t="s">
        <v>18</v>
      </c>
      <c r="C52" s="126">
        <v>1</v>
      </c>
      <c r="D52" s="37"/>
      <c r="E52" s="37"/>
      <c r="F52" s="319"/>
      <c r="G52" s="334">
        <v>5.5</v>
      </c>
      <c r="H52" s="125">
        <f t="shared" si="4"/>
        <v>165</v>
      </c>
      <c r="I52" s="113">
        <v>12</v>
      </c>
      <c r="J52" s="37" t="s">
        <v>144</v>
      </c>
      <c r="K52" s="380"/>
      <c r="L52" s="380" t="s">
        <v>150</v>
      </c>
      <c r="M52" s="37">
        <f t="shared" si="5"/>
        <v>153</v>
      </c>
      <c r="N52" s="63"/>
      <c r="O52" s="63">
        <f>G52/11</f>
        <v>0.5</v>
      </c>
      <c r="P52" s="64"/>
      <c r="Q52" s="342" t="s">
        <v>127</v>
      </c>
      <c r="R52" s="567"/>
      <c r="S52" s="568"/>
      <c r="T52" s="243"/>
    </row>
    <row r="53" spans="1:20" s="30" customFormat="1" ht="20.25" customHeight="1">
      <c r="A53" s="127" t="s">
        <v>198</v>
      </c>
      <c r="B53" s="336" t="s">
        <v>92</v>
      </c>
      <c r="C53" s="311">
        <v>1</v>
      </c>
      <c r="D53" s="211"/>
      <c r="E53" s="211"/>
      <c r="F53" s="344"/>
      <c r="G53" s="334">
        <v>5.5</v>
      </c>
      <c r="H53" s="119">
        <f t="shared" si="4"/>
        <v>165</v>
      </c>
      <c r="I53" s="113">
        <v>12</v>
      </c>
      <c r="J53" s="113" t="s">
        <v>144</v>
      </c>
      <c r="K53" s="387"/>
      <c r="L53" s="387" t="s">
        <v>150</v>
      </c>
      <c r="M53" s="113">
        <f t="shared" si="5"/>
        <v>153</v>
      </c>
      <c r="N53" s="149"/>
      <c r="O53" s="149"/>
      <c r="P53" s="150"/>
      <c r="Q53" s="342" t="s">
        <v>127</v>
      </c>
      <c r="R53" s="776"/>
      <c r="S53" s="777"/>
      <c r="T53" s="365"/>
    </row>
    <row r="54" spans="1:20" s="30" customFormat="1" ht="19.5" customHeight="1">
      <c r="A54" s="127" t="s">
        <v>199</v>
      </c>
      <c r="B54" s="336" t="s">
        <v>226</v>
      </c>
      <c r="C54" s="126">
        <v>1</v>
      </c>
      <c r="D54" s="37"/>
      <c r="E54" s="37"/>
      <c r="F54" s="65"/>
      <c r="G54" s="334">
        <v>5.5</v>
      </c>
      <c r="H54" s="303">
        <f t="shared" si="4"/>
        <v>165</v>
      </c>
      <c r="I54" s="57">
        <v>12</v>
      </c>
      <c r="J54" s="37" t="s">
        <v>144</v>
      </c>
      <c r="K54" s="380"/>
      <c r="L54" s="380" t="s">
        <v>150</v>
      </c>
      <c r="M54" s="57">
        <f t="shared" si="5"/>
        <v>153</v>
      </c>
      <c r="N54" s="117"/>
      <c r="O54" s="117"/>
      <c r="P54" s="118"/>
      <c r="Q54" s="342" t="s">
        <v>127</v>
      </c>
      <c r="R54" s="569"/>
      <c r="S54" s="570"/>
      <c r="T54" s="365"/>
    </row>
    <row r="55" spans="1:20" s="30" customFormat="1" ht="18.75" customHeight="1">
      <c r="A55" s="127"/>
      <c r="B55" s="385" t="s">
        <v>213</v>
      </c>
      <c r="C55" s="126">
        <v>1</v>
      </c>
      <c r="D55" s="37"/>
      <c r="E55" s="37"/>
      <c r="F55" s="319"/>
      <c r="G55" s="334">
        <v>5.5</v>
      </c>
      <c r="H55" s="125">
        <f t="shared" si="4"/>
        <v>165</v>
      </c>
      <c r="I55" s="113">
        <v>12</v>
      </c>
      <c r="J55" s="37" t="s">
        <v>144</v>
      </c>
      <c r="K55" s="380"/>
      <c r="L55" s="380" t="s">
        <v>150</v>
      </c>
      <c r="M55" s="37">
        <f t="shared" si="5"/>
        <v>153</v>
      </c>
      <c r="N55" s="63"/>
      <c r="O55" s="63">
        <f>G55/11</f>
        <v>0.5</v>
      </c>
      <c r="P55" s="64"/>
      <c r="Q55" s="342" t="s">
        <v>127</v>
      </c>
      <c r="R55" s="567"/>
      <c r="S55" s="568"/>
      <c r="T55" s="243"/>
    </row>
    <row r="56" spans="1:20" s="30" customFormat="1" ht="19.5" customHeight="1">
      <c r="A56" s="127" t="s">
        <v>200</v>
      </c>
      <c r="B56" s="374" t="s">
        <v>221</v>
      </c>
      <c r="C56" s="126">
        <v>2</v>
      </c>
      <c r="D56" s="37"/>
      <c r="E56" s="37"/>
      <c r="F56" s="319"/>
      <c r="G56" s="334">
        <v>5.5</v>
      </c>
      <c r="H56" s="125">
        <f t="shared" si="4"/>
        <v>165</v>
      </c>
      <c r="I56" s="113">
        <v>12</v>
      </c>
      <c r="J56" s="37" t="s">
        <v>144</v>
      </c>
      <c r="K56" s="380"/>
      <c r="L56" s="380" t="s">
        <v>150</v>
      </c>
      <c r="M56" s="37">
        <f t="shared" si="5"/>
        <v>153</v>
      </c>
      <c r="N56" s="63"/>
      <c r="O56" s="63">
        <f>G56/11</f>
        <v>0.5</v>
      </c>
      <c r="P56" s="64"/>
      <c r="Q56" s="342"/>
      <c r="R56" s="569" t="s">
        <v>207</v>
      </c>
      <c r="S56" s="570"/>
      <c r="T56" s="243"/>
    </row>
    <row r="57" spans="1:20" s="30" customFormat="1" ht="19.5" customHeight="1">
      <c r="A57" s="127" t="s">
        <v>201</v>
      </c>
      <c r="B57" s="308" t="s">
        <v>63</v>
      </c>
      <c r="C57" s="126">
        <v>2</v>
      </c>
      <c r="D57" s="37"/>
      <c r="E57" s="37"/>
      <c r="F57" s="65"/>
      <c r="G57" s="334">
        <v>5.5</v>
      </c>
      <c r="H57" s="303">
        <f t="shared" si="4"/>
        <v>165</v>
      </c>
      <c r="I57" s="57">
        <v>12</v>
      </c>
      <c r="J57" s="37" t="s">
        <v>144</v>
      </c>
      <c r="K57" s="380"/>
      <c r="L57" s="380" t="s">
        <v>150</v>
      </c>
      <c r="M57" s="57">
        <f t="shared" si="5"/>
        <v>153</v>
      </c>
      <c r="N57" s="58"/>
      <c r="O57" s="58"/>
      <c r="P57" s="59" t="e">
        <f>G57/#REF!</f>
        <v>#REF!</v>
      </c>
      <c r="Q57" s="60"/>
      <c r="R57" s="569" t="s">
        <v>207</v>
      </c>
      <c r="S57" s="570"/>
      <c r="T57" s="243"/>
    </row>
    <row r="58" spans="1:20" s="30" customFormat="1" ht="19.5" customHeight="1">
      <c r="A58" s="127" t="s">
        <v>222</v>
      </c>
      <c r="B58" s="336" t="s">
        <v>214</v>
      </c>
      <c r="C58" s="126">
        <v>2</v>
      </c>
      <c r="D58" s="37"/>
      <c r="E58" s="37"/>
      <c r="F58" s="65"/>
      <c r="G58" s="334">
        <v>5.5</v>
      </c>
      <c r="H58" s="303">
        <f t="shared" si="4"/>
        <v>165</v>
      </c>
      <c r="I58" s="57">
        <v>12</v>
      </c>
      <c r="J58" s="37" t="s">
        <v>144</v>
      </c>
      <c r="K58" s="380"/>
      <c r="L58" s="380" t="s">
        <v>150</v>
      </c>
      <c r="M58" s="57">
        <f t="shared" si="5"/>
        <v>153</v>
      </c>
      <c r="N58" s="58"/>
      <c r="O58" s="58"/>
      <c r="P58" s="59" t="e">
        <f>G58/#REF!</f>
        <v>#REF!</v>
      </c>
      <c r="Q58" s="60"/>
      <c r="R58" s="569" t="s">
        <v>207</v>
      </c>
      <c r="S58" s="570"/>
      <c r="T58" s="243"/>
    </row>
    <row r="59" spans="1:20" s="30" customFormat="1" ht="19.5" customHeight="1">
      <c r="A59" s="127" t="s">
        <v>223</v>
      </c>
      <c r="B59" s="308" t="s">
        <v>177</v>
      </c>
      <c r="C59" s="126">
        <v>2</v>
      </c>
      <c r="D59" s="37"/>
      <c r="E59" s="37"/>
      <c r="F59" s="65"/>
      <c r="G59" s="334">
        <v>5.5</v>
      </c>
      <c r="H59" s="303">
        <f t="shared" si="4"/>
        <v>165</v>
      </c>
      <c r="I59" s="57">
        <v>12</v>
      </c>
      <c r="J59" s="37" t="s">
        <v>144</v>
      </c>
      <c r="K59" s="380"/>
      <c r="L59" s="380" t="s">
        <v>150</v>
      </c>
      <c r="M59" s="57">
        <f t="shared" si="5"/>
        <v>153</v>
      </c>
      <c r="N59" s="58"/>
      <c r="O59" s="58"/>
      <c r="P59" s="59" t="e">
        <f>G59/#REF!</f>
        <v>#REF!</v>
      </c>
      <c r="Q59" s="60"/>
      <c r="R59" s="569" t="s">
        <v>207</v>
      </c>
      <c r="S59" s="570"/>
      <c r="T59" s="243"/>
    </row>
    <row r="60" spans="1:20" s="30" customFormat="1" ht="19.5" customHeight="1">
      <c r="A60" s="127" t="s">
        <v>224</v>
      </c>
      <c r="B60" s="374" t="s">
        <v>220</v>
      </c>
      <c r="C60" s="126">
        <v>2</v>
      </c>
      <c r="D60" s="37"/>
      <c r="E60" s="37"/>
      <c r="F60" s="65"/>
      <c r="G60" s="334">
        <v>5.5</v>
      </c>
      <c r="H60" s="303">
        <f t="shared" si="4"/>
        <v>165</v>
      </c>
      <c r="I60" s="57">
        <v>12</v>
      </c>
      <c r="J60" s="37" t="s">
        <v>144</v>
      </c>
      <c r="K60" s="380"/>
      <c r="L60" s="380" t="s">
        <v>150</v>
      </c>
      <c r="M60" s="57">
        <f t="shared" si="5"/>
        <v>153</v>
      </c>
      <c r="N60" s="117"/>
      <c r="O60" s="117"/>
      <c r="P60" s="118"/>
      <c r="Q60" s="337"/>
      <c r="R60" s="569" t="s">
        <v>207</v>
      </c>
      <c r="S60" s="570"/>
      <c r="T60" s="365"/>
    </row>
    <row r="61" spans="1:20" s="32" customFormat="1" ht="19.5" customHeight="1">
      <c r="A61" s="127" t="s">
        <v>225</v>
      </c>
      <c r="B61" s="308" t="s">
        <v>219</v>
      </c>
      <c r="C61" s="138">
        <v>2</v>
      </c>
      <c r="D61" s="131"/>
      <c r="E61" s="131"/>
      <c r="F61" s="349"/>
      <c r="G61" s="334">
        <v>5.5</v>
      </c>
      <c r="H61" s="386">
        <f t="shared" si="4"/>
        <v>165</v>
      </c>
      <c r="I61" s="57">
        <v>12</v>
      </c>
      <c r="J61" s="37" t="s">
        <v>144</v>
      </c>
      <c r="K61" s="380"/>
      <c r="L61" s="380" t="s">
        <v>150</v>
      </c>
      <c r="M61" s="57">
        <f t="shared" si="5"/>
        <v>153</v>
      </c>
      <c r="N61" s="58"/>
      <c r="O61" s="58"/>
      <c r="P61" s="59" t="e">
        <f>G61/#REF!</f>
        <v>#REF!</v>
      </c>
      <c r="Q61" s="60"/>
      <c r="R61" s="569" t="s">
        <v>207</v>
      </c>
      <c r="S61" s="570"/>
      <c r="T61" s="243"/>
    </row>
    <row r="62" spans="1:20" s="32" customFormat="1" ht="19.5" customHeight="1" thickBot="1">
      <c r="A62" s="142"/>
      <c r="B62" s="385" t="s">
        <v>213</v>
      </c>
      <c r="C62" s="138">
        <v>2</v>
      </c>
      <c r="D62" s="131"/>
      <c r="E62" s="131"/>
      <c r="F62" s="349"/>
      <c r="G62" s="334">
        <v>5.5</v>
      </c>
      <c r="H62" s="311">
        <f t="shared" si="4"/>
        <v>165</v>
      </c>
      <c r="I62" s="211">
        <v>12</v>
      </c>
      <c r="J62" s="137" t="s">
        <v>144</v>
      </c>
      <c r="K62" s="778"/>
      <c r="L62" s="778" t="s">
        <v>150</v>
      </c>
      <c r="M62" s="211">
        <f t="shared" si="5"/>
        <v>153</v>
      </c>
      <c r="N62" s="363"/>
      <c r="O62" s="363"/>
      <c r="P62" s="364" t="e">
        <f>G62/#REF!</f>
        <v>#REF!</v>
      </c>
      <c r="Q62" s="343"/>
      <c r="R62" s="584" t="s">
        <v>207</v>
      </c>
      <c r="S62" s="585"/>
      <c r="T62" s="384"/>
    </row>
    <row r="63" spans="1:20" s="348" customFormat="1" ht="17.25" customHeight="1" thickBot="1">
      <c r="A63" s="581" t="s">
        <v>108</v>
      </c>
      <c r="B63" s="583"/>
      <c r="C63" s="779"/>
      <c r="D63" s="780"/>
      <c r="E63" s="780"/>
      <c r="F63" s="781"/>
      <c r="G63" s="782">
        <f>G36+G50</f>
        <v>25.5</v>
      </c>
      <c r="H63" s="783">
        <f>G63*30</f>
        <v>765</v>
      </c>
      <c r="I63" s="784">
        <f>I36+I50</f>
        <v>32</v>
      </c>
      <c r="J63" s="784"/>
      <c r="K63" s="784"/>
      <c r="L63" s="784"/>
      <c r="M63" s="785">
        <f>M36+M50</f>
        <v>568</v>
      </c>
      <c r="N63" s="786" t="e">
        <f>SUM(#REF!)</f>
        <v>#REF!</v>
      </c>
      <c r="O63" s="787" t="e">
        <f>SUM(#REF!)</f>
        <v>#REF!</v>
      </c>
      <c r="P63" s="422" t="e">
        <f>SUM(#REF!)</f>
        <v>#REF!</v>
      </c>
      <c r="Q63" s="788" t="s">
        <v>206</v>
      </c>
      <c r="R63" s="789" t="s">
        <v>188</v>
      </c>
      <c r="S63" s="790"/>
      <c r="T63" s="791"/>
    </row>
    <row r="64" spans="1:20" s="30" customFormat="1" ht="17.25" customHeight="1" thickBot="1">
      <c r="A64" s="662" t="s">
        <v>61</v>
      </c>
      <c r="B64" s="663"/>
      <c r="C64" s="315"/>
      <c r="D64" s="160"/>
      <c r="E64" s="160"/>
      <c r="F64" s="352"/>
      <c r="G64" s="355">
        <f>G63+G30</f>
        <v>90</v>
      </c>
      <c r="H64" s="166">
        <f>G64*30</f>
        <v>2700</v>
      </c>
      <c r="I64" s="356">
        <f>I29+I26+I30+I63</f>
        <v>92</v>
      </c>
      <c r="J64" s="356"/>
      <c r="K64" s="356"/>
      <c r="L64" s="356"/>
      <c r="M64" s="164">
        <f>M63+M30</f>
        <v>1273</v>
      </c>
      <c r="N64" s="316" t="e">
        <f>N29+N26+N30+N63</f>
        <v>#REF!</v>
      </c>
      <c r="O64" s="164" t="e">
        <f>O29+O26+O30+O63</f>
        <v>#REF!</v>
      </c>
      <c r="P64" s="164" t="e">
        <f>P29+P26+P30+P63</f>
        <v>#REF!</v>
      </c>
      <c r="Q64" s="788" t="s">
        <v>242</v>
      </c>
      <c r="R64" s="789" t="s">
        <v>253</v>
      </c>
      <c r="S64" s="790"/>
      <c r="T64" s="383"/>
    </row>
    <row r="65" spans="1:20" s="30" customFormat="1" ht="18" customHeight="1">
      <c r="A65" s="91"/>
      <c r="B65" s="91"/>
      <c r="C65" s="70"/>
      <c r="D65" s="92"/>
      <c r="E65" s="92"/>
      <c r="F65" s="92"/>
      <c r="G65" s="302"/>
      <c r="H65" s="599" t="s">
        <v>140</v>
      </c>
      <c r="I65" s="600"/>
      <c r="J65" s="600"/>
      <c r="K65" s="600"/>
      <c r="L65" s="600"/>
      <c r="M65" s="600"/>
      <c r="N65" s="94" t="e">
        <f>#REF!</f>
        <v>#REF!</v>
      </c>
      <c r="O65" s="94" t="e">
        <f>#REF!</f>
        <v>#REF!</v>
      </c>
      <c r="P65" s="95" t="e">
        <f>#REF!</f>
        <v>#REF!</v>
      </c>
      <c r="Q65" s="370">
        <v>68</v>
      </c>
      <c r="R65" s="593">
        <v>64</v>
      </c>
      <c r="S65" s="594"/>
      <c r="T65" s="792"/>
    </row>
    <row r="66" spans="1:20" s="30" customFormat="1" ht="17.25" customHeight="1">
      <c r="A66" s="71"/>
      <c r="B66" s="72"/>
      <c r="C66" s="72"/>
      <c r="D66" s="72"/>
      <c r="E66" s="72"/>
      <c r="F66" s="72"/>
      <c r="G66" s="11"/>
      <c r="H66" s="685" t="s">
        <v>11</v>
      </c>
      <c r="I66" s="686"/>
      <c r="J66" s="686"/>
      <c r="K66" s="686"/>
      <c r="L66" s="686"/>
      <c r="M66" s="686"/>
      <c r="N66" s="37">
        <v>2</v>
      </c>
      <c r="O66" s="37">
        <v>2</v>
      </c>
      <c r="P66" s="65">
        <v>2</v>
      </c>
      <c r="Q66" s="73">
        <v>4</v>
      </c>
      <c r="R66" s="579">
        <v>4</v>
      </c>
      <c r="S66" s="588"/>
      <c r="T66" s="793" t="s">
        <v>228</v>
      </c>
    </row>
    <row r="67" spans="1:20" s="30" customFormat="1" ht="18" customHeight="1">
      <c r="A67" s="74" t="s">
        <v>14</v>
      </c>
      <c r="B67" s="72"/>
      <c r="C67" s="72"/>
      <c r="D67" s="72"/>
      <c r="E67" s="72"/>
      <c r="F67" s="72"/>
      <c r="G67" s="11"/>
      <c r="H67" s="685" t="s">
        <v>15</v>
      </c>
      <c r="I67" s="686"/>
      <c r="J67" s="686"/>
      <c r="K67" s="686"/>
      <c r="L67" s="686"/>
      <c r="M67" s="686"/>
      <c r="N67" s="37">
        <v>9</v>
      </c>
      <c r="O67" s="37">
        <v>3</v>
      </c>
      <c r="P67" s="65">
        <v>4</v>
      </c>
      <c r="Q67" s="73">
        <v>3</v>
      </c>
      <c r="R67" s="579">
        <v>4</v>
      </c>
      <c r="S67" s="588"/>
      <c r="T67" s="794">
        <v>1</v>
      </c>
    </row>
    <row r="68" spans="1:20" s="30" customFormat="1" ht="18.75" customHeight="1" thickBot="1">
      <c r="A68" s="74"/>
      <c r="B68" s="72"/>
      <c r="C68" s="72"/>
      <c r="D68" s="72"/>
      <c r="E68" s="72"/>
      <c r="F68" s="72"/>
      <c r="G68" s="11"/>
      <c r="H68" s="689" t="s">
        <v>12</v>
      </c>
      <c r="I68" s="690"/>
      <c r="J68" s="690"/>
      <c r="K68" s="690"/>
      <c r="L68" s="690"/>
      <c r="M68" s="690"/>
      <c r="N68" s="75"/>
      <c r="O68" s="75"/>
      <c r="P68" s="76">
        <v>1</v>
      </c>
      <c r="Q68" s="406">
        <v>1</v>
      </c>
      <c r="R68" s="589"/>
      <c r="S68" s="590"/>
      <c r="T68" s="795"/>
    </row>
    <row r="69" spans="1:20" s="30" customFormat="1" ht="16.5" customHeight="1" thickBot="1">
      <c r="A69" s="6"/>
      <c r="B69" s="7"/>
      <c r="C69" s="8"/>
      <c r="D69" s="8"/>
      <c r="E69" s="8"/>
      <c r="F69" s="7"/>
      <c r="G69" s="9"/>
      <c r="H69" s="687" t="s">
        <v>138</v>
      </c>
      <c r="I69" s="688"/>
      <c r="J69" s="688"/>
      <c r="K69" s="688"/>
      <c r="L69" s="688"/>
      <c r="M69" s="688"/>
      <c r="N69" s="96">
        <v>1</v>
      </c>
      <c r="O69" s="97">
        <v>3</v>
      </c>
      <c r="P69" s="97">
        <v>4</v>
      </c>
      <c r="Q69" s="802" t="s">
        <v>208</v>
      </c>
      <c r="R69" s="803"/>
      <c r="S69" s="804"/>
      <c r="T69" s="796"/>
    </row>
    <row r="70" spans="1:20" ht="16.5" thickBot="1">
      <c r="A70" s="6"/>
      <c r="B70" s="7"/>
      <c r="C70" s="8"/>
      <c r="D70" s="8"/>
      <c r="E70" s="8"/>
      <c r="F70" s="7"/>
      <c r="G70" s="9"/>
      <c r="H70" s="797"/>
      <c r="I70" s="797"/>
      <c r="J70" s="797"/>
      <c r="K70" s="797"/>
      <c r="L70" s="797"/>
      <c r="M70" s="797"/>
      <c r="N70" s="797"/>
      <c r="O70" s="797"/>
      <c r="P70" s="798"/>
      <c r="Q70" s="799">
        <f>G15+G23+G36+G50</f>
        <v>60</v>
      </c>
      <c r="R70" s="800"/>
      <c r="S70" s="800"/>
      <c r="T70" s="801">
        <f>G29+G26</f>
        <v>30</v>
      </c>
    </row>
    <row r="71" spans="1:20" ht="16.5" thickBot="1">
      <c r="A71" s="691" t="s">
        <v>243</v>
      </c>
      <c r="B71" s="692"/>
      <c r="C71" s="692"/>
      <c r="D71" s="692"/>
      <c r="E71" s="692"/>
      <c r="F71" s="692"/>
      <c r="G71" s="692"/>
      <c r="H71" s="692"/>
      <c r="I71" s="692"/>
      <c r="J71" s="692"/>
      <c r="K71" s="692"/>
      <c r="L71" s="692"/>
      <c r="M71" s="692"/>
      <c r="N71" s="692"/>
      <c r="O71" s="692"/>
      <c r="P71" s="692"/>
      <c r="Q71" s="692"/>
      <c r="R71" s="692"/>
      <c r="S71" s="692"/>
      <c r="T71" s="693"/>
    </row>
    <row r="72" spans="1:20" ht="30.75" customHeight="1" thickBot="1">
      <c r="A72" s="287" t="s">
        <v>244</v>
      </c>
      <c r="B72" s="409" t="s">
        <v>245</v>
      </c>
      <c r="C72" s="410">
        <v>2</v>
      </c>
      <c r="D72" s="411">
        <v>1</v>
      </c>
      <c r="E72" s="411"/>
      <c r="F72" s="412"/>
      <c r="G72" s="413">
        <v>6</v>
      </c>
      <c r="H72" s="414">
        <f>G72*30</f>
        <v>180</v>
      </c>
      <c r="I72" s="415">
        <v>32</v>
      </c>
      <c r="J72" s="411"/>
      <c r="K72" s="411"/>
      <c r="L72" s="416" t="s">
        <v>246</v>
      </c>
      <c r="M72" s="417">
        <f>H72-I72</f>
        <v>148</v>
      </c>
      <c r="N72" s="418"/>
      <c r="O72" s="418"/>
      <c r="P72" s="419"/>
      <c r="Q72" s="420" t="s">
        <v>247</v>
      </c>
      <c r="R72" s="694" t="s">
        <v>247</v>
      </c>
      <c r="S72" s="695"/>
      <c r="T72" s="801"/>
    </row>
    <row r="73" spans="1:20" ht="15.75" customHeight="1">
      <c r="A73" s="6"/>
      <c r="B73" s="7"/>
      <c r="C73" s="8"/>
      <c r="D73" s="8"/>
      <c r="E73" s="8"/>
      <c r="F73" s="7"/>
      <c r="G73" s="9"/>
      <c r="P73" s="250"/>
      <c r="Q73" s="407"/>
      <c r="R73" s="408"/>
      <c r="S73" s="408"/>
      <c r="T73" s="407"/>
    </row>
    <row r="74" spans="1:19" ht="15.75">
      <c r="A74" s="80"/>
      <c r="B74" s="98" t="s">
        <v>88</v>
      </c>
      <c r="C74" s="98"/>
      <c r="D74" s="565"/>
      <c r="E74" s="565"/>
      <c r="F74" s="565"/>
      <c r="G74" s="565"/>
      <c r="H74" s="98"/>
      <c r="I74" s="566" t="s">
        <v>89</v>
      </c>
      <c r="J74" s="566"/>
      <c r="K74" s="566"/>
      <c r="L74" s="80"/>
      <c r="M74" s="80"/>
      <c r="N74" s="80"/>
      <c r="O74" s="80"/>
      <c r="P74" s="80"/>
      <c r="Q74" s="188"/>
      <c r="R74" s="188"/>
      <c r="S74" s="80"/>
    </row>
    <row r="75" spans="1:19" ht="9.75" customHeight="1">
      <c r="A75" s="80"/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80"/>
      <c r="M75" s="80"/>
      <c r="N75" s="80"/>
      <c r="O75" s="80"/>
      <c r="P75" s="80"/>
      <c r="Q75" s="80"/>
      <c r="R75" s="80"/>
      <c r="S75" s="80"/>
    </row>
    <row r="76" spans="1:19" ht="15.75">
      <c r="A76" s="80"/>
      <c r="B76" s="98" t="s">
        <v>168</v>
      </c>
      <c r="C76" s="98"/>
      <c r="D76" s="565"/>
      <c r="E76" s="565"/>
      <c r="F76" s="565"/>
      <c r="G76" s="565"/>
      <c r="H76" s="98"/>
      <c r="I76" s="566" t="s">
        <v>169</v>
      </c>
      <c r="J76" s="566"/>
      <c r="K76" s="566"/>
      <c r="L76" s="80"/>
      <c r="M76" s="80"/>
      <c r="N76" s="80"/>
      <c r="O76" s="80"/>
      <c r="P76" s="80"/>
      <c r="Q76" s="80"/>
      <c r="R76" s="80"/>
      <c r="S76" s="80"/>
    </row>
    <row r="77" spans="1:19" ht="10.5" customHeight="1">
      <c r="A77" s="80"/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</row>
    <row r="78" spans="1:19" ht="15.75">
      <c r="A78" s="80"/>
      <c r="B78" s="98" t="s">
        <v>248</v>
      </c>
      <c r="C78" s="98"/>
      <c r="D78" s="565"/>
      <c r="E78" s="565"/>
      <c r="F78" s="565"/>
      <c r="G78" s="565"/>
      <c r="H78" s="98"/>
      <c r="I78" s="566" t="s">
        <v>254</v>
      </c>
      <c r="J78" s="566"/>
      <c r="K78" s="566"/>
      <c r="L78" s="80"/>
      <c r="M78" s="80"/>
      <c r="N78" s="80"/>
      <c r="O78" s="80"/>
      <c r="P78" s="80"/>
      <c r="Q78" s="80"/>
      <c r="R78" s="80"/>
      <c r="S78" s="80"/>
    </row>
  </sheetData>
  <sheetProtection/>
  <mergeCells count="115">
    <mergeCell ref="D76:G76"/>
    <mergeCell ref="I74:K74"/>
    <mergeCell ref="D74:G74"/>
    <mergeCell ref="A71:T71"/>
    <mergeCell ref="R72:S72"/>
    <mergeCell ref="H67:M67"/>
    <mergeCell ref="H66:M66"/>
    <mergeCell ref="H69:M69"/>
    <mergeCell ref="H68:M68"/>
    <mergeCell ref="R56:S56"/>
    <mergeCell ref="I76:K76"/>
    <mergeCell ref="A2:A7"/>
    <mergeCell ref="C2:D3"/>
    <mergeCell ref="N2:P3"/>
    <mergeCell ref="A26:B26"/>
    <mergeCell ref="H2:L2"/>
    <mergeCell ref="Q70:S70"/>
    <mergeCell ref="R53:S53"/>
    <mergeCell ref="R58:S58"/>
    <mergeCell ref="R51:S51"/>
    <mergeCell ref="R62:S62"/>
    <mergeCell ref="A15:B15"/>
    <mergeCell ref="A23:B23"/>
    <mergeCell ref="A29:B29"/>
    <mergeCell ref="R39:S39"/>
    <mergeCell ref="R40:S40"/>
    <mergeCell ref="Q2:T3"/>
    <mergeCell ref="A9:T9"/>
    <mergeCell ref="A10:T10"/>
    <mergeCell ref="A16:T16"/>
    <mergeCell ref="A31:T31"/>
    <mergeCell ref="R22:S22"/>
    <mergeCell ref="A35:B35"/>
    <mergeCell ref="R29:S29"/>
    <mergeCell ref="R64:S64"/>
    <mergeCell ref="A30:B30"/>
    <mergeCell ref="A64:B64"/>
    <mergeCell ref="I3:L3"/>
    <mergeCell ref="R5:S5"/>
    <mergeCell ref="R7:S7"/>
    <mergeCell ref="R8:S8"/>
    <mergeCell ref="R13:S13"/>
    <mergeCell ref="A27:T27"/>
    <mergeCell ref="R15:S15"/>
    <mergeCell ref="R17:S17"/>
    <mergeCell ref="R14:S14"/>
    <mergeCell ref="R11:S11"/>
    <mergeCell ref="Q69:S69"/>
    <mergeCell ref="B2:B7"/>
    <mergeCell ref="D4:D7"/>
    <mergeCell ref="A24:T24"/>
    <mergeCell ref="I4:I7"/>
    <mergeCell ref="E2:F3"/>
    <mergeCell ref="E4:E7"/>
    <mergeCell ref="G2:G7"/>
    <mergeCell ref="C4:C7"/>
    <mergeCell ref="L4:L7"/>
    <mergeCell ref="A36:B36"/>
    <mergeCell ref="R30:S30"/>
    <mergeCell ref="A1:S1"/>
    <mergeCell ref="Q4:S4"/>
    <mergeCell ref="M2:M7"/>
    <mergeCell ref="H3:H7"/>
    <mergeCell ref="N4:P4"/>
    <mergeCell ref="K4:K7"/>
    <mergeCell ref="F4:F7"/>
    <mergeCell ref="J4:J7"/>
    <mergeCell ref="R35:S35"/>
    <mergeCell ref="R38:S38"/>
    <mergeCell ref="R12:S12"/>
    <mergeCell ref="R21:S21"/>
    <mergeCell ref="R23:S23"/>
    <mergeCell ref="R36:S36"/>
    <mergeCell ref="R18:S18"/>
    <mergeCell ref="R19:S19"/>
    <mergeCell ref="R20:S20"/>
    <mergeCell ref="A32:T32"/>
    <mergeCell ref="A50:B50"/>
    <mergeCell ref="A63:B63"/>
    <mergeCell ref="H65:M65"/>
    <mergeCell ref="R52:S52"/>
    <mergeCell ref="R33:S33"/>
    <mergeCell ref="R34:S34"/>
    <mergeCell ref="A34:B34"/>
    <mergeCell ref="R37:S37"/>
    <mergeCell ref="A33:B33"/>
    <mergeCell ref="R48:S48"/>
    <mergeCell ref="R66:S66"/>
    <mergeCell ref="R67:S67"/>
    <mergeCell ref="R68:S68"/>
    <mergeCell ref="R63:S63"/>
    <mergeCell ref="R60:S60"/>
    <mergeCell ref="R54:S54"/>
    <mergeCell ref="R59:S59"/>
    <mergeCell ref="R65:S65"/>
    <mergeCell ref="R61:S61"/>
    <mergeCell ref="R42:S42"/>
    <mergeCell ref="R41:S41"/>
    <mergeCell ref="A46:T46"/>
    <mergeCell ref="R47:S47"/>
    <mergeCell ref="R49:S49"/>
    <mergeCell ref="A47:B47"/>
    <mergeCell ref="A49:B49"/>
    <mergeCell ref="A48:B48"/>
    <mergeCell ref="R45:S45"/>
    <mergeCell ref="D78:G78"/>
    <mergeCell ref="I78:K78"/>
    <mergeCell ref="R55:S55"/>
    <mergeCell ref="R57:S57"/>
    <mergeCell ref="R50:S50"/>
    <mergeCell ref="R25:S25"/>
    <mergeCell ref="R26:S26"/>
    <mergeCell ref="R28:S28"/>
    <mergeCell ref="R43:S43"/>
    <mergeCell ref="R44:S44"/>
  </mergeCells>
  <printOptions/>
  <pageMargins left="0.69" right="0.4330708661417323" top="0.63" bottom="0.5118110236220472" header="0.5118110236220472" footer="0.5118110236220472"/>
  <pageSetup fitToHeight="0" horizontalDpi="600" verticalDpi="600" orientation="landscape" paperSize="9" scale="69" r:id="rId1"/>
  <rowBreaks count="1" manualBreakCount="1">
    <brk id="36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16">
      <selection activeCell="G12" sqref="G12"/>
    </sheetView>
  </sheetViews>
  <sheetFormatPr defaultColWidth="9.00390625" defaultRowHeight="12.75"/>
  <sheetData>
    <row r="1" spans="1:16" ht="15.75">
      <c r="A1" s="6"/>
      <c r="B1" s="5"/>
      <c r="C1" s="3"/>
      <c r="D1" s="4"/>
      <c r="E1" s="3"/>
      <c r="F1" s="4"/>
      <c r="G1" s="3"/>
      <c r="H1" s="1"/>
      <c r="I1" s="1"/>
      <c r="J1" s="1"/>
      <c r="K1" s="14"/>
      <c r="L1" s="14"/>
      <c r="M1" s="15"/>
      <c r="N1" s="14"/>
      <c r="O1" s="14"/>
      <c r="P1" s="14"/>
    </row>
    <row r="2" spans="2:16" ht="15.75">
      <c r="B2" s="10" t="s">
        <v>49</v>
      </c>
      <c r="C2" s="10" t="s">
        <v>49</v>
      </c>
      <c r="D2" s="2"/>
      <c r="E2" s="2"/>
      <c r="F2" s="2"/>
      <c r="G2" s="2"/>
      <c r="H2" s="2"/>
      <c r="I2" s="2"/>
      <c r="J2" s="1"/>
      <c r="K2" s="10" t="s">
        <v>49</v>
      </c>
      <c r="L2" s="11"/>
      <c r="M2" s="11"/>
      <c r="N2" s="11"/>
      <c r="O2" s="11"/>
      <c r="P2" s="11"/>
    </row>
    <row r="3" spans="2:16" ht="15.75">
      <c r="B3" s="2" t="s">
        <v>50</v>
      </c>
      <c r="C3" s="2" t="s">
        <v>51</v>
      </c>
      <c r="D3" s="2"/>
      <c r="E3" s="2"/>
      <c r="F3" s="2"/>
      <c r="G3" s="2"/>
      <c r="H3" s="2"/>
      <c r="I3" s="2"/>
      <c r="K3" s="11" t="s">
        <v>52</v>
      </c>
      <c r="L3" s="11"/>
      <c r="M3" s="11"/>
      <c r="N3" s="11"/>
      <c r="O3" s="11"/>
      <c r="P3" s="11"/>
    </row>
    <row r="4" spans="2:16" ht="94.5">
      <c r="B4" s="12" t="s">
        <v>53</v>
      </c>
      <c r="C4" s="696" t="s">
        <v>53</v>
      </c>
      <c r="D4" s="696"/>
      <c r="E4" s="696"/>
      <c r="F4" s="696"/>
      <c r="G4" s="696"/>
      <c r="H4" s="696"/>
      <c r="I4" s="696"/>
      <c r="K4" s="697" t="s">
        <v>54</v>
      </c>
      <c r="L4" s="697"/>
      <c r="M4" s="697"/>
      <c r="N4" s="697"/>
      <c r="O4" s="697"/>
      <c r="P4" s="697"/>
    </row>
    <row r="5" spans="11:16" ht="15.75">
      <c r="K5" s="2" t="s">
        <v>53</v>
      </c>
      <c r="L5" s="1"/>
      <c r="M5" s="1"/>
      <c r="N5" s="1"/>
      <c r="O5" s="1"/>
      <c r="P5" s="1"/>
    </row>
    <row r="6" spans="11:16" ht="12.75">
      <c r="K6" s="13"/>
      <c r="L6" s="13"/>
      <c r="M6" s="13"/>
      <c r="N6" s="13"/>
      <c r="O6" s="13"/>
      <c r="P6" s="13"/>
    </row>
  </sheetData>
  <sheetProtection/>
  <mergeCells count="2">
    <mergeCell ref="C4:I4"/>
    <mergeCell ref="K4:P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64"/>
  <sheetViews>
    <sheetView view="pageBreakPreview" zoomScale="80" zoomScaleSheetLayoutView="80" zoomScalePageLayoutView="0" workbookViewId="0" topLeftCell="A37">
      <selection activeCell="D52" sqref="D52"/>
    </sheetView>
  </sheetViews>
  <sheetFormatPr defaultColWidth="9.00390625" defaultRowHeight="12.75"/>
  <cols>
    <col min="1" max="1" width="11.625" style="78" customWidth="1"/>
    <col min="2" max="2" width="58.125" style="78" customWidth="1"/>
    <col min="3" max="3" width="5.375" style="78" customWidth="1"/>
    <col min="4" max="5" width="5.75390625" style="78" customWidth="1"/>
    <col min="6" max="6" width="5.25390625" style="78" customWidth="1"/>
    <col min="7" max="7" width="6.75390625" style="78" customWidth="1"/>
    <col min="8" max="8" width="8.875" style="78" customWidth="1"/>
    <col min="9" max="9" width="7.125" style="78" customWidth="1"/>
    <col min="10" max="10" width="7.875" style="78" customWidth="1"/>
    <col min="11" max="11" width="6.25390625" style="78" customWidth="1"/>
    <col min="12" max="12" width="7.25390625" style="78" customWidth="1"/>
    <col min="13" max="13" width="8.875" style="78" customWidth="1"/>
    <col min="14" max="14" width="6.625" style="78" hidden="1" customWidth="1"/>
    <col min="15" max="15" width="6.75390625" style="78" hidden="1" customWidth="1"/>
    <col min="16" max="16" width="6.375" style="79" hidden="1" customWidth="1"/>
    <col min="17" max="17" width="7.25390625" style="78" customWidth="1"/>
    <col min="18" max="18" width="7.375" style="78" customWidth="1"/>
    <col min="19" max="19" width="6.125" style="79" customWidth="1"/>
    <col min="20" max="20" width="9.125" style="80" customWidth="1"/>
  </cols>
  <sheetData>
    <row r="1" spans="1:26" s="30" customFormat="1" ht="19.5" customHeight="1" thickBot="1">
      <c r="A1" s="615" t="s">
        <v>131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615"/>
      <c r="Q1" s="615"/>
      <c r="R1" s="615"/>
      <c r="S1" s="615"/>
      <c r="T1" s="235"/>
      <c r="U1" s="29"/>
      <c r="V1" s="29"/>
      <c r="W1" s="29"/>
      <c r="X1" s="29"/>
      <c r="Y1" s="29"/>
      <c r="Z1" s="29"/>
    </row>
    <row r="2" spans="1:26" s="30" customFormat="1" ht="19.5" customHeight="1">
      <c r="A2" s="678" t="s">
        <v>13</v>
      </c>
      <c r="B2" s="748" t="s">
        <v>10</v>
      </c>
      <c r="C2" s="633" t="s">
        <v>85</v>
      </c>
      <c r="D2" s="682"/>
      <c r="E2" s="633" t="s">
        <v>73</v>
      </c>
      <c r="F2" s="633"/>
      <c r="G2" s="750" t="s">
        <v>20</v>
      </c>
      <c r="H2" s="681" t="s">
        <v>2</v>
      </c>
      <c r="I2" s="633"/>
      <c r="J2" s="633"/>
      <c r="K2" s="633"/>
      <c r="L2" s="633"/>
      <c r="M2" s="619" t="s">
        <v>58</v>
      </c>
      <c r="N2" s="633" t="s">
        <v>57</v>
      </c>
      <c r="O2" s="633"/>
      <c r="P2" s="634"/>
      <c r="Q2" s="665" t="s">
        <v>136</v>
      </c>
      <c r="R2" s="666"/>
      <c r="S2" s="666"/>
      <c r="T2" s="667"/>
      <c r="U2" s="31"/>
      <c r="V2" s="31"/>
      <c r="W2" s="31"/>
      <c r="X2" s="31"/>
      <c r="Y2" s="31"/>
      <c r="Z2" s="29"/>
    </row>
    <row r="3" spans="1:25" s="30" customFormat="1" ht="17.25" customHeight="1">
      <c r="A3" s="679"/>
      <c r="B3" s="624"/>
      <c r="C3" s="683"/>
      <c r="D3" s="683"/>
      <c r="E3" s="635"/>
      <c r="F3" s="635"/>
      <c r="G3" s="751"/>
      <c r="H3" s="622" t="s">
        <v>3</v>
      </c>
      <c r="I3" s="624" t="s">
        <v>4</v>
      </c>
      <c r="J3" s="624"/>
      <c r="K3" s="624"/>
      <c r="L3" s="624"/>
      <c r="M3" s="620"/>
      <c r="N3" s="635"/>
      <c r="O3" s="635"/>
      <c r="P3" s="636"/>
      <c r="Q3" s="668"/>
      <c r="R3" s="669"/>
      <c r="S3" s="669"/>
      <c r="T3" s="670"/>
      <c r="U3" s="31"/>
      <c r="V3" s="31"/>
      <c r="W3" s="31"/>
      <c r="X3" s="31"/>
      <c r="Y3" s="31"/>
    </row>
    <row r="4" spans="1:20" s="30" customFormat="1" ht="19.5" customHeight="1">
      <c r="A4" s="679"/>
      <c r="B4" s="624"/>
      <c r="C4" s="620" t="s">
        <v>5</v>
      </c>
      <c r="D4" s="620" t="s">
        <v>6</v>
      </c>
      <c r="E4" s="637" t="s">
        <v>74</v>
      </c>
      <c r="F4" s="637" t="s">
        <v>75</v>
      </c>
      <c r="G4" s="751"/>
      <c r="H4" s="622"/>
      <c r="I4" s="620" t="s">
        <v>1</v>
      </c>
      <c r="J4" s="620" t="s">
        <v>7</v>
      </c>
      <c r="K4" s="620" t="s">
        <v>8</v>
      </c>
      <c r="L4" s="620" t="s">
        <v>9</v>
      </c>
      <c r="M4" s="620"/>
      <c r="N4" s="624" t="s">
        <v>64</v>
      </c>
      <c r="O4" s="624"/>
      <c r="P4" s="625"/>
      <c r="Q4" s="616" t="s">
        <v>64</v>
      </c>
      <c r="R4" s="617"/>
      <c r="S4" s="618"/>
      <c r="T4" s="204" t="s">
        <v>137</v>
      </c>
    </row>
    <row r="5" spans="1:20" s="30" customFormat="1" ht="19.5" customHeight="1">
      <c r="A5" s="679"/>
      <c r="B5" s="624"/>
      <c r="C5" s="620"/>
      <c r="D5" s="620"/>
      <c r="E5" s="637"/>
      <c r="F5" s="637"/>
      <c r="G5" s="751"/>
      <c r="H5" s="622"/>
      <c r="I5" s="620"/>
      <c r="J5" s="620"/>
      <c r="K5" s="620"/>
      <c r="L5" s="620"/>
      <c r="M5" s="620"/>
      <c r="N5" s="49">
        <v>1</v>
      </c>
      <c r="O5" s="49">
        <v>2</v>
      </c>
      <c r="P5" s="50">
        <v>3</v>
      </c>
      <c r="Q5" s="51">
        <v>1</v>
      </c>
      <c r="R5" s="644">
        <v>2</v>
      </c>
      <c r="S5" s="645"/>
      <c r="T5" s="49"/>
    </row>
    <row r="6" spans="1:20" s="30" customFormat="1" ht="8.25" customHeight="1" hidden="1">
      <c r="A6" s="679"/>
      <c r="B6" s="624"/>
      <c r="C6" s="620"/>
      <c r="D6" s="620"/>
      <c r="E6" s="637"/>
      <c r="F6" s="637"/>
      <c r="G6" s="751"/>
      <c r="H6" s="622"/>
      <c r="I6" s="620"/>
      <c r="J6" s="620"/>
      <c r="K6" s="620"/>
      <c r="L6" s="620"/>
      <c r="M6" s="620"/>
      <c r="N6" s="52"/>
      <c r="O6" s="52"/>
      <c r="P6" s="53"/>
      <c r="Q6" s="54"/>
      <c r="R6" s="52"/>
      <c r="S6" s="55"/>
      <c r="T6" s="205"/>
    </row>
    <row r="7" spans="1:20" s="30" customFormat="1" ht="19.5" customHeight="1" thickBot="1">
      <c r="A7" s="680"/>
      <c r="B7" s="749"/>
      <c r="C7" s="621"/>
      <c r="D7" s="621"/>
      <c r="E7" s="638"/>
      <c r="F7" s="638"/>
      <c r="G7" s="752"/>
      <c r="H7" s="623"/>
      <c r="I7" s="621"/>
      <c r="J7" s="621"/>
      <c r="K7" s="621"/>
      <c r="L7" s="621"/>
      <c r="M7" s="621"/>
      <c r="N7" s="103">
        <v>18</v>
      </c>
      <c r="O7" s="103">
        <v>11</v>
      </c>
      <c r="P7" s="104">
        <v>11</v>
      </c>
      <c r="Q7" s="105"/>
      <c r="R7" s="646"/>
      <c r="S7" s="647"/>
      <c r="T7" s="105"/>
    </row>
    <row r="8" spans="1:20" s="30" customFormat="1" ht="19.5" customHeight="1" thickBot="1">
      <c r="A8" s="99">
        <v>1</v>
      </c>
      <c r="B8" s="100">
        <v>2</v>
      </c>
      <c r="C8" s="100">
        <v>3</v>
      </c>
      <c r="D8" s="100">
        <v>4</v>
      </c>
      <c r="E8" s="100">
        <v>5</v>
      </c>
      <c r="F8" s="100">
        <v>6</v>
      </c>
      <c r="G8" s="100">
        <v>7</v>
      </c>
      <c r="H8" s="100">
        <v>8</v>
      </c>
      <c r="I8" s="100">
        <v>9</v>
      </c>
      <c r="J8" s="100">
        <v>10</v>
      </c>
      <c r="K8" s="100">
        <v>11</v>
      </c>
      <c r="L8" s="100">
        <v>12</v>
      </c>
      <c r="M8" s="100">
        <v>13</v>
      </c>
      <c r="N8" s="100">
        <v>27</v>
      </c>
      <c r="O8" s="100">
        <v>28</v>
      </c>
      <c r="P8" s="101">
        <v>29</v>
      </c>
      <c r="Q8" s="99">
        <v>27</v>
      </c>
      <c r="R8" s="648">
        <v>28</v>
      </c>
      <c r="S8" s="649"/>
      <c r="T8" s="102">
        <v>29</v>
      </c>
    </row>
    <row r="9" spans="1:34" s="32" customFormat="1" ht="19.5" customHeight="1" thickBot="1">
      <c r="A9" s="671" t="s">
        <v>111</v>
      </c>
      <c r="B9" s="672"/>
      <c r="C9" s="672"/>
      <c r="D9" s="672"/>
      <c r="E9" s="672"/>
      <c r="F9" s="672"/>
      <c r="G9" s="672"/>
      <c r="H9" s="672"/>
      <c r="I9" s="672"/>
      <c r="J9" s="672"/>
      <c r="K9" s="672"/>
      <c r="L9" s="672"/>
      <c r="M9" s="672"/>
      <c r="N9" s="672"/>
      <c r="O9" s="672"/>
      <c r="P9" s="672"/>
      <c r="Q9" s="672"/>
      <c r="R9" s="672"/>
      <c r="S9" s="672"/>
      <c r="T9" s="673"/>
      <c r="AA9" s="285"/>
      <c r="AB9" s="285"/>
      <c r="AC9" s="285"/>
      <c r="AD9" s="285"/>
      <c r="AE9" s="285"/>
      <c r="AF9" s="285"/>
      <c r="AG9" s="285"/>
      <c r="AH9" s="285"/>
    </row>
    <row r="10" spans="1:34" s="30" customFormat="1" ht="19.5" customHeight="1" thickBot="1">
      <c r="A10" s="581" t="s">
        <v>114</v>
      </c>
      <c r="B10" s="582"/>
      <c r="C10" s="582"/>
      <c r="D10" s="582"/>
      <c r="E10" s="582"/>
      <c r="F10" s="582"/>
      <c r="G10" s="582"/>
      <c r="H10" s="582"/>
      <c r="I10" s="582"/>
      <c r="J10" s="582"/>
      <c r="K10" s="582"/>
      <c r="L10" s="582"/>
      <c r="M10" s="582"/>
      <c r="N10" s="582"/>
      <c r="O10" s="582"/>
      <c r="P10" s="582"/>
      <c r="Q10" s="582"/>
      <c r="R10" s="582"/>
      <c r="S10" s="582"/>
      <c r="T10" s="583"/>
      <c r="AA10" s="29"/>
      <c r="AB10" s="29"/>
      <c r="AC10" s="29"/>
      <c r="AD10" s="29"/>
      <c r="AE10" s="29"/>
      <c r="AF10" s="29"/>
      <c r="AG10" s="29"/>
      <c r="AH10" s="29"/>
    </row>
    <row r="11" spans="1:34" s="30" customFormat="1" ht="19.5" customHeight="1">
      <c r="A11" s="139" t="s">
        <v>115</v>
      </c>
      <c r="B11" s="206" t="s">
        <v>23</v>
      </c>
      <c r="C11" s="113"/>
      <c r="D11" s="113"/>
      <c r="E11" s="113"/>
      <c r="F11" s="114"/>
      <c r="G11" s="169">
        <f>G12+G13+G14</f>
        <v>6.5</v>
      </c>
      <c r="H11" s="119">
        <f>G11*30</f>
        <v>195</v>
      </c>
      <c r="I11" s="113">
        <v>8</v>
      </c>
      <c r="J11" s="113"/>
      <c r="K11" s="113"/>
      <c r="L11" s="113">
        <v>8</v>
      </c>
      <c r="M11" s="113">
        <f>H11-I11</f>
        <v>187</v>
      </c>
      <c r="N11" s="113"/>
      <c r="O11" s="113"/>
      <c r="P11" s="189"/>
      <c r="Q11" s="201"/>
      <c r="R11" s="601"/>
      <c r="S11" s="602"/>
      <c r="T11" s="236"/>
      <c r="U11" s="34"/>
      <c r="V11" s="34"/>
      <c r="W11" s="34"/>
      <c r="X11" s="34"/>
      <c r="Y11" s="34"/>
      <c r="Z11" s="34"/>
      <c r="AA11" s="35"/>
      <c r="AB11" s="35"/>
      <c r="AC11" s="35"/>
      <c r="AD11" s="34"/>
      <c r="AE11" s="34"/>
      <c r="AF11" s="34"/>
      <c r="AG11" s="29"/>
      <c r="AH11" s="29"/>
    </row>
    <row r="12" spans="1:34" s="30" customFormat="1" ht="19.5" customHeight="1">
      <c r="A12" s="139" t="s">
        <v>116</v>
      </c>
      <c r="B12" s="44" t="s">
        <v>23</v>
      </c>
      <c r="C12" s="37"/>
      <c r="D12" s="37">
        <v>1</v>
      </c>
      <c r="E12" s="37"/>
      <c r="F12" s="47"/>
      <c r="G12" s="83">
        <v>2.5</v>
      </c>
      <c r="H12" s="126">
        <f>G12*30</f>
        <v>75</v>
      </c>
      <c r="I12" s="37">
        <v>4</v>
      </c>
      <c r="J12" s="37"/>
      <c r="K12" s="37"/>
      <c r="L12" s="192" t="s">
        <v>126</v>
      </c>
      <c r="M12" s="193">
        <f>H12-I12</f>
        <v>71</v>
      </c>
      <c r="N12" s="37"/>
      <c r="O12" s="37"/>
      <c r="P12" s="65"/>
      <c r="Q12" s="73" t="s">
        <v>126</v>
      </c>
      <c r="R12" s="579"/>
      <c r="S12" s="580"/>
      <c r="T12" s="237"/>
      <c r="U12" s="34"/>
      <c r="V12" s="34"/>
      <c r="W12" s="34"/>
      <c r="X12" s="34"/>
      <c r="Y12" s="34"/>
      <c r="Z12" s="34"/>
      <c r="AA12" s="35"/>
      <c r="AB12" s="35"/>
      <c r="AC12" s="35"/>
      <c r="AD12" s="34"/>
      <c r="AE12" s="34"/>
      <c r="AF12" s="34"/>
      <c r="AG12" s="29"/>
      <c r="AH12" s="29"/>
    </row>
    <row r="13" spans="1:34" s="30" customFormat="1" ht="19.5" customHeight="1">
      <c r="A13" s="139" t="s">
        <v>117</v>
      </c>
      <c r="B13" s="44" t="s">
        <v>23</v>
      </c>
      <c r="C13" s="37">
        <v>2</v>
      </c>
      <c r="D13" s="37"/>
      <c r="E13" s="37"/>
      <c r="F13" s="47"/>
      <c r="G13" s="83">
        <v>4</v>
      </c>
      <c r="H13" s="126">
        <f>G13*30</f>
        <v>120</v>
      </c>
      <c r="I13" s="37">
        <v>4</v>
      </c>
      <c r="J13" s="37"/>
      <c r="K13" s="37"/>
      <c r="L13" s="194" t="s">
        <v>126</v>
      </c>
      <c r="M13" s="193">
        <f>H13-I13</f>
        <v>116</v>
      </c>
      <c r="N13" s="37"/>
      <c r="O13" s="37"/>
      <c r="P13" s="65"/>
      <c r="Q13" s="73"/>
      <c r="R13" s="579" t="s">
        <v>126</v>
      </c>
      <c r="S13" s="580"/>
      <c r="T13" s="237"/>
      <c r="U13" s="34"/>
      <c r="V13" s="34"/>
      <c r="W13" s="34"/>
      <c r="X13" s="34"/>
      <c r="Y13" s="34"/>
      <c r="Z13" s="34"/>
      <c r="AA13" s="35"/>
      <c r="AB13" s="35"/>
      <c r="AC13" s="35"/>
      <c r="AD13" s="34"/>
      <c r="AE13" s="34"/>
      <c r="AF13" s="34"/>
      <c r="AG13" s="29"/>
      <c r="AH13" s="29"/>
    </row>
    <row r="14" spans="1:34" s="30" customFormat="1" ht="19.5" customHeight="1" thickBot="1">
      <c r="A14" s="140"/>
      <c r="B14" s="44"/>
      <c r="C14" s="37"/>
      <c r="D14" s="37"/>
      <c r="E14" s="37"/>
      <c r="F14" s="47"/>
      <c r="G14" s="83"/>
      <c r="H14" s="73"/>
      <c r="I14" s="37"/>
      <c r="J14" s="37"/>
      <c r="K14" s="37"/>
      <c r="L14" s="202"/>
      <c r="M14" s="203"/>
      <c r="N14" s="37"/>
      <c r="O14" s="37"/>
      <c r="P14" s="65"/>
      <c r="Q14" s="297"/>
      <c r="R14" s="744"/>
      <c r="S14" s="745"/>
      <c r="T14" s="298"/>
      <c r="U14" s="34"/>
      <c r="V14" s="34"/>
      <c r="W14" s="34"/>
      <c r="X14" s="34"/>
      <c r="Y14" s="34"/>
      <c r="Z14" s="34"/>
      <c r="AA14" s="35"/>
      <c r="AB14" s="35"/>
      <c r="AC14" s="35"/>
      <c r="AD14" s="34"/>
      <c r="AE14" s="34"/>
      <c r="AF14" s="34"/>
      <c r="AG14" s="29"/>
      <c r="AH14" s="29"/>
    </row>
    <row r="15" spans="1:34" s="30" customFormat="1" ht="19.5" customHeight="1" thickBot="1">
      <c r="A15" s="710" t="s">
        <v>118</v>
      </c>
      <c r="B15" s="711"/>
      <c r="C15" s="222"/>
      <c r="D15" s="222"/>
      <c r="E15" s="222"/>
      <c r="F15" s="222"/>
      <c r="G15" s="185">
        <f>G11</f>
        <v>6.5</v>
      </c>
      <c r="H15" s="134">
        <f>H11</f>
        <v>195</v>
      </c>
      <c r="I15" s="223">
        <f>I11</f>
        <v>8</v>
      </c>
      <c r="J15" s="223"/>
      <c r="K15" s="223"/>
      <c r="L15" s="223">
        <f>L11</f>
        <v>8</v>
      </c>
      <c r="M15" s="224">
        <f>M11</f>
        <v>187</v>
      </c>
      <c r="N15" s="182"/>
      <c r="O15" s="183"/>
      <c r="P15" s="184"/>
      <c r="Q15" s="299" t="s">
        <v>126</v>
      </c>
      <c r="R15" s="746" t="s">
        <v>126</v>
      </c>
      <c r="S15" s="747"/>
      <c r="T15" s="245"/>
      <c r="AA15" s="29"/>
      <c r="AB15" s="29"/>
      <c r="AC15" s="29"/>
      <c r="AD15" s="29"/>
      <c r="AE15" s="29"/>
      <c r="AF15" s="29"/>
      <c r="AG15" s="29"/>
      <c r="AH15" s="29"/>
    </row>
    <row r="16" spans="1:20" s="30" customFormat="1" ht="19.5" customHeight="1" thickBot="1">
      <c r="A16" s="739" t="s">
        <v>130</v>
      </c>
      <c r="B16" s="740"/>
      <c r="C16" s="740"/>
      <c r="D16" s="740"/>
      <c r="E16" s="740"/>
      <c r="F16" s="740"/>
      <c r="G16" s="740"/>
      <c r="H16" s="740"/>
      <c r="I16" s="740"/>
      <c r="J16" s="740"/>
      <c r="K16" s="740"/>
      <c r="L16" s="740"/>
      <c r="M16" s="740"/>
      <c r="N16" s="740"/>
      <c r="O16" s="740"/>
      <c r="P16" s="740"/>
      <c r="Q16" s="740"/>
      <c r="R16" s="740"/>
      <c r="S16" s="740"/>
      <c r="T16" s="741"/>
    </row>
    <row r="17" spans="1:20" s="30" customFormat="1" ht="31.5" customHeight="1">
      <c r="A17" s="139" t="s">
        <v>76</v>
      </c>
      <c r="B17" s="168" t="s">
        <v>77</v>
      </c>
      <c r="C17" s="113"/>
      <c r="D17" s="113"/>
      <c r="E17" s="113"/>
      <c r="F17" s="114"/>
      <c r="G17" s="169">
        <v>3</v>
      </c>
      <c r="H17" s="119">
        <f aca="true" t="shared" si="0" ref="H17:H24">G17*30</f>
        <v>90</v>
      </c>
      <c r="I17" s="113">
        <v>8</v>
      </c>
      <c r="J17" s="113">
        <v>8</v>
      </c>
      <c r="K17" s="113"/>
      <c r="L17" s="113"/>
      <c r="M17" s="113">
        <f>+H17-I17</f>
        <v>82</v>
      </c>
      <c r="N17" s="114"/>
      <c r="O17" s="114"/>
      <c r="P17" s="115"/>
      <c r="Q17" s="225"/>
      <c r="R17" s="742"/>
      <c r="S17" s="743"/>
      <c r="T17" s="239"/>
    </row>
    <row r="18" spans="1:20" s="30" customFormat="1" ht="19.5" customHeight="1">
      <c r="A18" s="121" t="s">
        <v>78</v>
      </c>
      <c r="B18" s="38" t="s">
        <v>22</v>
      </c>
      <c r="C18" s="39"/>
      <c r="D18" s="40">
        <v>2</v>
      </c>
      <c r="E18" s="40"/>
      <c r="F18" s="82"/>
      <c r="G18" s="122">
        <v>1</v>
      </c>
      <c r="H18" s="119">
        <f t="shared" si="0"/>
        <v>30</v>
      </c>
      <c r="I18" s="43">
        <v>4</v>
      </c>
      <c r="J18" s="36" t="s">
        <v>126</v>
      </c>
      <c r="K18" s="43"/>
      <c r="L18" s="43"/>
      <c r="M18" s="195">
        <f>H18-I18</f>
        <v>26</v>
      </c>
      <c r="N18" s="47"/>
      <c r="O18" s="47"/>
      <c r="P18" s="81"/>
      <c r="Q18" s="124"/>
      <c r="R18" s="650" t="s">
        <v>126</v>
      </c>
      <c r="S18" s="651"/>
      <c r="T18" s="240"/>
    </row>
    <row r="19" spans="1:20" s="30" customFormat="1" ht="19.5" customHeight="1">
      <c r="A19" s="121" t="s">
        <v>79</v>
      </c>
      <c r="B19" s="41" t="s">
        <v>80</v>
      </c>
      <c r="C19" s="39"/>
      <c r="D19" s="39">
        <v>2</v>
      </c>
      <c r="E19" s="39"/>
      <c r="F19" s="42"/>
      <c r="G19" s="84">
        <v>2</v>
      </c>
      <c r="H19" s="119">
        <f t="shared" si="0"/>
        <v>60</v>
      </c>
      <c r="I19" s="43">
        <v>4</v>
      </c>
      <c r="J19" s="36" t="s">
        <v>126</v>
      </c>
      <c r="K19" s="43"/>
      <c r="L19" s="43"/>
      <c r="M19" s="195">
        <f>H19-I19</f>
        <v>56</v>
      </c>
      <c r="N19" s="47"/>
      <c r="O19" s="47"/>
      <c r="P19" s="81"/>
      <c r="Q19" s="135"/>
      <c r="R19" s="650" t="s">
        <v>126</v>
      </c>
      <c r="S19" s="651"/>
      <c r="T19" s="240"/>
    </row>
    <row r="20" spans="1:20" s="30" customFormat="1" ht="19.5" customHeight="1">
      <c r="A20" s="121" t="s">
        <v>83</v>
      </c>
      <c r="B20" s="56" t="s">
        <v>47</v>
      </c>
      <c r="C20" s="57"/>
      <c r="D20" s="57">
        <v>1</v>
      </c>
      <c r="E20" s="57"/>
      <c r="F20" s="61"/>
      <c r="G20" s="85">
        <v>3</v>
      </c>
      <c r="H20" s="119">
        <f t="shared" si="0"/>
        <v>90</v>
      </c>
      <c r="I20" s="43">
        <v>4</v>
      </c>
      <c r="J20" s="36" t="s">
        <v>126</v>
      </c>
      <c r="K20" s="43"/>
      <c r="L20" s="43"/>
      <c r="M20" s="195">
        <f>H20-I20</f>
        <v>86</v>
      </c>
      <c r="N20" s="58">
        <f>G20/N7</f>
        <v>0.16666666666666666</v>
      </c>
      <c r="O20" s="58"/>
      <c r="P20" s="59"/>
      <c r="Q20" s="133" t="s">
        <v>126</v>
      </c>
      <c r="R20" s="613"/>
      <c r="S20" s="614"/>
      <c r="T20" s="240"/>
    </row>
    <row r="21" spans="1:20" s="30" customFormat="1" ht="19.5" customHeight="1">
      <c r="A21" s="190" t="s">
        <v>84</v>
      </c>
      <c r="B21" s="106" t="s">
        <v>19</v>
      </c>
      <c r="C21" s="107">
        <v>2</v>
      </c>
      <c r="D21" s="107"/>
      <c r="E21" s="107"/>
      <c r="F21" s="108"/>
      <c r="G21" s="123">
        <v>3</v>
      </c>
      <c r="H21" s="73">
        <f t="shared" si="0"/>
        <v>90</v>
      </c>
      <c r="I21" s="107">
        <v>8</v>
      </c>
      <c r="J21" s="107" t="s">
        <v>126</v>
      </c>
      <c r="K21" s="107"/>
      <c r="L21" s="107" t="s">
        <v>126</v>
      </c>
      <c r="M21" s="195">
        <f>H21-I21</f>
        <v>82</v>
      </c>
      <c r="N21" s="109">
        <f>G21/N7</f>
        <v>0.16666666666666666</v>
      </c>
      <c r="O21" s="109"/>
      <c r="P21" s="110"/>
      <c r="Q21" s="133"/>
      <c r="R21" s="567" t="s">
        <v>144</v>
      </c>
      <c r="S21" s="568"/>
      <c r="T21" s="240"/>
    </row>
    <row r="22" spans="1:20" s="30" customFormat="1" ht="19.5" customHeight="1">
      <c r="A22" s="190" t="s">
        <v>123</v>
      </c>
      <c r="B22" s="62" t="s">
        <v>99</v>
      </c>
      <c r="C22" s="37"/>
      <c r="D22" s="37"/>
      <c r="E22" s="37"/>
      <c r="F22" s="48"/>
      <c r="G22" s="83">
        <v>3</v>
      </c>
      <c r="H22" s="125">
        <f t="shared" si="0"/>
        <v>90</v>
      </c>
      <c r="I22" s="37">
        <f>I23+I24</f>
        <v>4</v>
      </c>
      <c r="J22" s="196" t="s">
        <v>126</v>
      </c>
      <c r="K22" s="37"/>
      <c r="L22" s="37"/>
      <c r="M22" s="37">
        <f>M23+M24</f>
        <v>86</v>
      </c>
      <c r="N22" s="58"/>
      <c r="O22" s="63"/>
      <c r="P22" s="64"/>
      <c r="Q22" s="45"/>
      <c r="R22" s="607"/>
      <c r="S22" s="608"/>
      <c r="T22" s="240"/>
    </row>
    <row r="23" spans="1:20" s="30" customFormat="1" ht="19.5" customHeight="1">
      <c r="A23" s="190" t="s">
        <v>124</v>
      </c>
      <c r="B23" s="62" t="s">
        <v>16</v>
      </c>
      <c r="C23" s="37">
        <v>1</v>
      </c>
      <c r="D23" s="37"/>
      <c r="E23" s="37"/>
      <c r="F23" s="48"/>
      <c r="G23" s="46">
        <v>1.5</v>
      </c>
      <c r="H23" s="125">
        <f t="shared" si="0"/>
        <v>45</v>
      </c>
      <c r="I23" s="196">
        <v>4</v>
      </c>
      <c r="J23" s="196" t="s">
        <v>126</v>
      </c>
      <c r="K23" s="196"/>
      <c r="L23" s="197"/>
      <c r="M23" s="195">
        <f>H23-I23</f>
        <v>41</v>
      </c>
      <c r="N23" s="58"/>
      <c r="O23" s="63"/>
      <c r="P23" s="64"/>
      <c r="Q23" s="45" t="s">
        <v>126</v>
      </c>
      <c r="R23" s="607"/>
      <c r="S23" s="608"/>
      <c r="T23" s="240"/>
    </row>
    <row r="24" spans="1:20" s="30" customFormat="1" ht="19.5" customHeight="1" thickBot="1">
      <c r="A24" s="190" t="s">
        <v>125</v>
      </c>
      <c r="B24" s="62" t="s">
        <v>55</v>
      </c>
      <c r="C24" s="37"/>
      <c r="D24" s="37">
        <v>1</v>
      </c>
      <c r="E24" s="37"/>
      <c r="F24" s="48"/>
      <c r="G24" s="46">
        <v>1.5</v>
      </c>
      <c r="H24" s="125">
        <f t="shared" si="0"/>
        <v>45</v>
      </c>
      <c r="I24" s="108"/>
      <c r="J24" s="108">
        <v>0</v>
      </c>
      <c r="K24" s="108"/>
      <c r="L24" s="198"/>
      <c r="M24" s="199">
        <f>H24-I24</f>
        <v>45</v>
      </c>
      <c r="N24" s="58"/>
      <c r="O24" s="63"/>
      <c r="P24" s="64"/>
      <c r="Q24" s="226">
        <v>0</v>
      </c>
      <c r="R24" s="607"/>
      <c r="S24" s="608"/>
      <c r="T24" s="241"/>
    </row>
    <row r="25" spans="1:20" s="30" customFormat="1" ht="19.5" customHeight="1" thickBot="1">
      <c r="A25" s="731" t="s">
        <v>134</v>
      </c>
      <c r="B25" s="732"/>
      <c r="C25" s="151"/>
      <c r="D25" s="151"/>
      <c r="E25" s="151"/>
      <c r="F25" s="151"/>
      <c r="G25" s="179">
        <f>G17+G20+G21+G22</f>
        <v>12</v>
      </c>
      <c r="H25" s="180">
        <f>H17+H20+H21</f>
        <v>270</v>
      </c>
      <c r="I25" s="181">
        <f>I17+I20+I21+I22</f>
        <v>24</v>
      </c>
      <c r="J25" s="181">
        <v>20</v>
      </c>
      <c r="K25" s="181"/>
      <c r="L25" s="181">
        <v>4</v>
      </c>
      <c r="M25" s="179">
        <f>M17+M20+M21</f>
        <v>250</v>
      </c>
      <c r="N25" s="182" t="e">
        <f>SUM(#REF!)</f>
        <v>#REF!</v>
      </c>
      <c r="O25" s="183" t="e">
        <f>SUM(#REF!)</f>
        <v>#REF!</v>
      </c>
      <c r="P25" s="184" t="e">
        <f>SUM(#REF!)</f>
        <v>#REF!</v>
      </c>
      <c r="Q25" s="286" t="s">
        <v>144</v>
      </c>
      <c r="R25" s="733" t="s">
        <v>146</v>
      </c>
      <c r="S25" s="734"/>
      <c r="T25" s="242"/>
    </row>
    <row r="26" spans="1:20" s="30" customFormat="1" ht="19.5" customHeight="1" thickBot="1">
      <c r="A26" s="735" t="s">
        <v>81</v>
      </c>
      <c r="B26" s="736"/>
      <c r="C26" s="736"/>
      <c r="D26" s="736"/>
      <c r="E26" s="736"/>
      <c r="F26" s="736"/>
      <c r="G26" s="736"/>
      <c r="H26" s="736"/>
      <c r="I26" s="736"/>
      <c r="J26" s="736"/>
      <c r="K26" s="736"/>
      <c r="L26" s="736"/>
      <c r="M26" s="736"/>
      <c r="N26" s="736"/>
      <c r="O26" s="736"/>
      <c r="P26" s="736"/>
      <c r="Q26" s="737"/>
      <c r="R26" s="737"/>
      <c r="S26" s="737"/>
      <c r="T26" s="738"/>
    </row>
    <row r="27" spans="1:20" s="30" customFormat="1" ht="30" customHeight="1">
      <c r="A27" s="127" t="s">
        <v>93</v>
      </c>
      <c r="B27" s="170" t="s">
        <v>48</v>
      </c>
      <c r="C27" s="116"/>
      <c r="D27" s="116">
        <v>1</v>
      </c>
      <c r="E27" s="116"/>
      <c r="F27" s="171"/>
      <c r="G27" s="172">
        <v>3</v>
      </c>
      <c r="H27" s="125">
        <f>G27*30</f>
        <v>90</v>
      </c>
      <c r="I27" s="43">
        <v>4</v>
      </c>
      <c r="J27" s="36" t="s">
        <v>126</v>
      </c>
      <c r="K27" s="43"/>
      <c r="L27" s="43"/>
      <c r="M27" s="195">
        <f aca="true" t="shared" si="1" ref="M27:M34">H27-I27</f>
        <v>86</v>
      </c>
      <c r="N27" s="117">
        <f>G27/N7</f>
        <v>0.16666666666666666</v>
      </c>
      <c r="O27" s="117"/>
      <c r="P27" s="118"/>
      <c r="Q27" s="120" t="s">
        <v>126</v>
      </c>
      <c r="R27" s="729"/>
      <c r="S27" s="730"/>
      <c r="T27" s="239"/>
    </row>
    <row r="28" spans="1:20" s="30" customFormat="1" ht="19.5" customHeight="1">
      <c r="A28" s="127" t="s">
        <v>94</v>
      </c>
      <c r="B28" s="56" t="s">
        <v>62</v>
      </c>
      <c r="C28" s="57"/>
      <c r="D28" s="57">
        <v>2</v>
      </c>
      <c r="E28" s="57"/>
      <c r="F28" s="61"/>
      <c r="G28" s="85">
        <v>3</v>
      </c>
      <c r="H28" s="125">
        <f aca="true" t="shared" si="2" ref="H28:H37">G28*30</f>
        <v>90</v>
      </c>
      <c r="I28" s="43">
        <v>8</v>
      </c>
      <c r="J28" s="36" t="s">
        <v>126</v>
      </c>
      <c r="K28" s="43"/>
      <c r="L28" s="43" t="s">
        <v>150</v>
      </c>
      <c r="M28" s="195">
        <f t="shared" si="1"/>
        <v>82</v>
      </c>
      <c r="N28" s="58"/>
      <c r="O28" s="58"/>
      <c r="P28" s="59">
        <f>G28/11</f>
        <v>0.2727272727272727</v>
      </c>
      <c r="Q28" s="60"/>
      <c r="R28" s="569" t="s">
        <v>128</v>
      </c>
      <c r="S28" s="570"/>
      <c r="T28" s="240"/>
    </row>
    <row r="29" spans="1:20" s="30" customFormat="1" ht="19.5" customHeight="1">
      <c r="A29" s="127" t="s">
        <v>95</v>
      </c>
      <c r="B29" s="130" t="s">
        <v>63</v>
      </c>
      <c r="C29" s="37"/>
      <c r="D29" s="37">
        <v>2</v>
      </c>
      <c r="E29" s="37"/>
      <c r="F29" s="37"/>
      <c r="G29" s="83">
        <v>3</v>
      </c>
      <c r="H29" s="125">
        <f t="shared" si="2"/>
        <v>90</v>
      </c>
      <c r="I29" s="57">
        <v>8</v>
      </c>
      <c r="J29" s="36" t="s">
        <v>126</v>
      </c>
      <c r="K29" s="43"/>
      <c r="L29" s="43" t="s">
        <v>150</v>
      </c>
      <c r="M29" s="57">
        <f t="shared" si="1"/>
        <v>82</v>
      </c>
      <c r="N29" s="58"/>
      <c r="O29" s="58"/>
      <c r="P29" s="59">
        <f>G29/P7</f>
        <v>0.2727272727272727</v>
      </c>
      <c r="Q29" s="60"/>
      <c r="R29" s="569" t="s">
        <v>128</v>
      </c>
      <c r="S29" s="570"/>
      <c r="T29" s="240"/>
    </row>
    <row r="30" spans="1:20" s="32" customFormat="1" ht="19.5" customHeight="1">
      <c r="A30" s="127" t="s">
        <v>96</v>
      </c>
      <c r="B30" s="62" t="s">
        <v>132</v>
      </c>
      <c r="C30" s="37"/>
      <c r="D30" s="37">
        <v>1</v>
      </c>
      <c r="E30" s="37"/>
      <c r="F30" s="48"/>
      <c r="G30" s="85">
        <v>3</v>
      </c>
      <c r="H30" s="119">
        <f>G30*30</f>
        <v>90</v>
      </c>
      <c r="I30" s="113">
        <v>8</v>
      </c>
      <c r="J30" s="36" t="s">
        <v>126</v>
      </c>
      <c r="K30" s="43"/>
      <c r="L30" s="43" t="s">
        <v>150</v>
      </c>
      <c r="M30" s="37">
        <f t="shared" si="1"/>
        <v>82</v>
      </c>
      <c r="N30" s="58" t="e">
        <f>G30/#REF!</f>
        <v>#REF!</v>
      </c>
      <c r="O30" s="58"/>
      <c r="P30" s="64"/>
      <c r="Q30" s="191" t="s">
        <v>129</v>
      </c>
      <c r="R30" s="607"/>
      <c r="S30" s="608"/>
      <c r="T30" s="243"/>
    </row>
    <row r="31" spans="1:20" s="32" customFormat="1" ht="34.5" customHeight="1">
      <c r="A31" s="127" t="s">
        <v>135</v>
      </c>
      <c r="B31" s="62" t="s">
        <v>24</v>
      </c>
      <c r="C31" s="37"/>
      <c r="D31" s="37">
        <v>2</v>
      </c>
      <c r="E31" s="37"/>
      <c r="F31" s="48"/>
      <c r="G31" s="85">
        <v>3</v>
      </c>
      <c r="H31" s="119">
        <f>G31*30</f>
        <v>90</v>
      </c>
      <c r="I31" s="113">
        <v>4</v>
      </c>
      <c r="J31" s="36" t="s">
        <v>126</v>
      </c>
      <c r="K31" s="43"/>
      <c r="L31" s="43"/>
      <c r="M31" s="37">
        <f t="shared" si="1"/>
        <v>86</v>
      </c>
      <c r="N31" s="63"/>
      <c r="O31" s="63"/>
      <c r="P31" s="64">
        <f>G31/11</f>
        <v>0.2727272727272727</v>
      </c>
      <c r="Q31" s="45"/>
      <c r="R31" s="567" t="s">
        <v>126</v>
      </c>
      <c r="S31" s="568"/>
      <c r="T31" s="243"/>
    </row>
    <row r="32" spans="1:20" s="32" customFormat="1" ht="19.5" customHeight="1">
      <c r="A32" s="127" t="s">
        <v>97</v>
      </c>
      <c r="B32" s="62" t="s">
        <v>18</v>
      </c>
      <c r="C32" s="37"/>
      <c r="D32" s="37">
        <v>2</v>
      </c>
      <c r="E32" s="37"/>
      <c r="F32" s="42"/>
      <c r="G32" s="46">
        <v>3</v>
      </c>
      <c r="H32" s="125">
        <f t="shared" si="2"/>
        <v>90</v>
      </c>
      <c r="I32" s="113">
        <v>8</v>
      </c>
      <c r="J32" s="36" t="s">
        <v>126</v>
      </c>
      <c r="K32" s="43"/>
      <c r="L32" s="43" t="s">
        <v>150</v>
      </c>
      <c r="M32" s="37">
        <f t="shared" si="1"/>
        <v>82</v>
      </c>
      <c r="N32" s="63"/>
      <c r="O32" s="63">
        <f>G32/11</f>
        <v>0.2727272727272727</v>
      </c>
      <c r="P32" s="64"/>
      <c r="Q32" s="45"/>
      <c r="R32" s="567" t="s">
        <v>129</v>
      </c>
      <c r="S32" s="568"/>
      <c r="T32" s="243"/>
    </row>
    <row r="33" spans="1:20" s="32" customFormat="1" ht="19.5" customHeight="1">
      <c r="A33" s="127" t="s">
        <v>98</v>
      </c>
      <c r="B33" s="62" t="s">
        <v>21</v>
      </c>
      <c r="C33" s="37"/>
      <c r="D33" s="37">
        <v>2</v>
      </c>
      <c r="E33" s="37"/>
      <c r="F33" s="48"/>
      <c r="G33" s="46">
        <v>3</v>
      </c>
      <c r="H33" s="125">
        <f t="shared" si="2"/>
        <v>90</v>
      </c>
      <c r="I33" s="113">
        <v>8</v>
      </c>
      <c r="J33" s="36" t="s">
        <v>126</v>
      </c>
      <c r="K33" s="43"/>
      <c r="L33" s="43" t="s">
        <v>150</v>
      </c>
      <c r="M33" s="37">
        <f t="shared" si="1"/>
        <v>82</v>
      </c>
      <c r="N33" s="63"/>
      <c r="O33" s="63">
        <f>G33/11</f>
        <v>0.2727272727272727</v>
      </c>
      <c r="P33" s="64"/>
      <c r="Q33" s="60"/>
      <c r="R33" s="611" t="s">
        <v>129</v>
      </c>
      <c r="S33" s="612"/>
      <c r="T33" s="243"/>
    </row>
    <row r="34" spans="1:20" s="32" customFormat="1" ht="19.5" customHeight="1">
      <c r="A34" s="127" t="s">
        <v>121</v>
      </c>
      <c r="B34" s="62" t="s">
        <v>25</v>
      </c>
      <c r="C34" s="37">
        <v>2</v>
      </c>
      <c r="D34" s="37"/>
      <c r="E34" s="37"/>
      <c r="F34" s="48"/>
      <c r="G34" s="85">
        <v>3</v>
      </c>
      <c r="H34" s="119">
        <f>G34*30</f>
        <v>90</v>
      </c>
      <c r="I34" s="113">
        <v>4</v>
      </c>
      <c r="J34" s="36" t="s">
        <v>126</v>
      </c>
      <c r="K34" s="43"/>
      <c r="L34" s="43"/>
      <c r="M34" s="37">
        <f t="shared" si="1"/>
        <v>86</v>
      </c>
      <c r="N34" s="63"/>
      <c r="O34" s="63"/>
      <c r="P34" s="64">
        <f>G34/11</f>
        <v>0.2727272727272727</v>
      </c>
      <c r="Q34" s="45"/>
      <c r="R34" s="607" t="s">
        <v>126</v>
      </c>
      <c r="S34" s="608"/>
      <c r="T34" s="243"/>
    </row>
    <row r="35" spans="1:20" s="32" customFormat="1" ht="19.5" customHeight="1">
      <c r="A35" s="127" t="s">
        <v>122</v>
      </c>
      <c r="B35" s="173" t="s">
        <v>17</v>
      </c>
      <c r="C35" s="37"/>
      <c r="D35" s="37"/>
      <c r="E35" s="37"/>
      <c r="F35" s="37"/>
      <c r="G35" s="83">
        <f>G37+G36</f>
        <v>6</v>
      </c>
      <c r="H35" s="125">
        <f t="shared" si="2"/>
        <v>180</v>
      </c>
      <c r="I35" s="187">
        <f>I37+I36</f>
        <v>16</v>
      </c>
      <c r="J35" s="187">
        <v>8</v>
      </c>
      <c r="K35" s="187"/>
      <c r="L35" s="187">
        <v>8</v>
      </c>
      <c r="M35" s="187">
        <f>M37+M36</f>
        <v>164</v>
      </c>
      <c r="N35" s="58"/>
      <c r="O35" s="58"/>
      <c r="P35" s="59"/>
      <c r="Q35" s="60"/>
      <c r="R35" s="613"/>
      <c r="S35" s="614"/>
      <c r="T35" s="243"/>
    </row>
    <row r="36" spans="1:20" s="32" customFormat="1" ht="19.5" customHeight="1">
      <c r="A36" s="127" t="s">
        <v>152</v>
      </c>
      <c r="B36" s="62" t="s">
        <v>17</v>
      </c>
      <c r="C36" s="37">
        <v>1</v>
      </c>
      <c r="D36" s="37"/>
      <c r="E36" s="37"/>
      <c r="F36" s="37"/>
      <c r="G36" s="83">
        <v>4.5</v>
      </c>
      <c r="H36" s="125">
        <f t="shared" si="2"/>
        <v>135</v>
      </c>
      <c r="I36" s="57">
        <v>12</v>
      </c>
      <c r="J36" s="57" t="s">
        <v>144</v>
      </c>
      <c r="K36" s="57"/>
      <c r="L36" s="57" t="s">
        <v>150</v>
      </c>
      <c r="M36" s="57">
        <f>H36-I36</f>
        <v>123</v>
      </c>
      <c r="N36" s="58">
        <f>G36/N7</f>
        <v>0.25</v>
      </c>
      <c r="O36" s="58"/>
      <c r="P36" s="59"/>
      <c r="Q36" s="140" t="s">
        <v>127</v>
      </c>
      <c r="R36" s="613"/>
      <c r="S36" s="614"/>
      <c r="T36" s="243"/>
    </row>
    <row r="37" spans="1:20" s="32" customFormat="1" ht="19.5" customHeight="1" thickBot="1">
      <c r="A37" s="127" t="s">
        <v>153</v>
      </c>
      <c r="B37" s="62" t="s">
        <v>120</v>
      </c>
      <c r="C37" s="37"/>
      <c r="D37" s="37"/>
      <c r="E37" s="37">
        <v>2</v>
      </c>
      <c r="F37" s="37"/>
      <c r="G37" s="83">
        <v>1.5</v>
      </c>
      <c r="H37" s="125">
        <f t="shared" si="2"/>
        <v>45</v>
      </c>
      <c r="I37" s="57">
        <v>4</v>
      </c>
      <c r="J37" s="57"/>
      <c r="K37" s="57"/>
      <c r="L37" s="57" t="s">
        <v>126</v>
      </c>
      <c r="M37" s="57">
        <f>H37-I37</f>
        <v>41</v>
      </c>
      <c r="N37" s="58"/>
      <c r="O37" s="58">
        <f>G37/11</f>
        <v>0.13636363636363635</v>
      </c>
      <c r="P37" s="59"/>
      <c r="Q37" s="231"/>
      <c r="R37" s="724" t="s">
        <v>144</v>
      </c>
      <c r="S37" s="725"/>
      <c r="T37" s="244"/>
    </row>
    <row r="38" spans="1:20" s="30" customFormat="1" ht="19.5" customHeight="1" thickBot="1">
      <c r="A38" s="597" t="s">
        <v>60</v>
      </c>
      <c r="B38" s="726"/>
      <c r="C38" s="111"/>
      <c r="D38" s="111"/>
      <c r="E38" s="111"/>
      <c r="F38" s="132"/>
      <c r="G38" s="89">
        <f>G30+G31+G34+G27+G28+G29+G32+G33+G35</f>
        <v>30</v>
      </c>
      <c r="H38" s="87">
        <f>H27+H28+H29+H32+H33+H35</f>
        <v>630</v>
      </c>
      <c r="I38" s="88">
        <f>I27+I28+I29+I32+I33+I35</f>
        <v>52</v>
      </c>
      <c r="J38" s="88">
        <v>44</v>
      </c>
      <c r="K38" s="88"/>
      <c r="L38" s="88">
        <v>28</v>
      </c>
      <c r="M38" s="89">
        <f>M27+M28+M29+M32+M33+M35</f>
        <v>578</v>
      </c>
      <c r="N38" s="136" t="e">
        <f>SUM(N27:N37)</f>
        <v>#REF!</v>
      </c>
      <c r="O38" s="90">
        <f>SUM(O27:O37)</f>
        <v>0.6818181818181818</v>
      </c>
      <c r="P38" s="112">
        <f>SUM(P27:P37)</f>
        <v>1.0909090909090908</v>
      </c>
      <c r="Q38" s="287" t="s">
        <v>145</v>
      </c>
      <c r="R38" s="727" t="s">
        <v>159</v>
      </c>
      <c r="S38" s="728"/>
      <c r="T38" s="245"/>
    </row>
    <row r="39" spans="1:20" s="30" customFormat="1" ht="19.5" customHeight="1" thickBot="1">
      <c r="A39" s="716" t="s">
        <v>107</v>
      </c>
      <c r="B39" s="717"/>
      <c r="C39" s="151"/>
      <c r="D39" s="151"/>
      <c r="E39" s="151"/>
      <c r="F39" s="207"/>
      <c r="G39" s="179">
        <f>G38+G25+G15</f>
        <v>48.5</v>
      </c>
      <c r="H39" s="186">
        <f>H38+H25</f>
        <v>900</v>
      </c>
      <c r="I39" s="208">
        <f>I38+I25</f>
        <v>76</v>
      </c>
      <c r="J39" s="208">
        <f>J38+J25</f>
        <v>64</v>
      </c>
      <c r="K39" s="208"/>
      <c r="L39" s="208">
        <f>L38+L25</f>
        <v>32</v>
      </c>
      <c r="M39" s="179">
        <f>M38+M25</f>
        <v>828</v>
      </c>
      <c r="N39" s="209" t="e">
        <f>N38+N25</f>
        <v>#REF!</v>
      </c>
      <c r="O39" s="208" t="e">
        <f>O38+O25</f>
        <v>#REF!</v>
      </c>
      <c r="P39" s="208" t="e">
        <f>P38+P25</f>
        <v>#REF!</v>
      </c>
      <c r="Q39" s="288" t="s">
        <v>151</v>
      </c>
      <c r="R39" s="571" t="s">
        <v>160</v>
      </c>
      <c r="S39" s="572"/>
      <c r="T39" s="245"/>
    </row>
    <row r="40" spans="1:20" s="30" customFormat="1" ht="19.5" customHeight="1" thickBot="1">
      <c r="A40" s="581" t="s">
        <v>82</v>
      </c>
      <c r="B40" s="582"/>
      <c r="C40" s="582"/>
      <c r="D40" s="582"/>
      <c r="E40" s="582"/>
      <c r="F40" s="582"/>
      <c r="G40" s="582"/>
      <c r="H40" s="582"/>
      <c r="I40" s="582"/>
      <c r="J40" s="582"/>
      <c r="K40" s="582"/>
      <c r="L40" s="582"/>
      <c r="M40" s="582"/>
      <c r="N40" s="582"/>
      <c r="O40" s="582"/>
      <c r="P40" s="582"/>
      <c r="Q40" s="582"/>
      <c r="R40" s="582"/>
      <c r="S40" s="582"/>
      <c r="T40" s="583"/>
    </row>
    <row r="41" spans="1:20" s="30" customFormat="1" ht="19.5" customHeight="1">
      <c r="A41" s="129" t="s">
        <v>100</v>
      </c>
      <c r="B41" s="210" t="s">
        <v>133</v>
      </c>
      <c r="C41" s="211"/>
      <c r="D41" s="211">
        <v>1</v>
      </c>
      <c r="E41" s="211"/>
      <c r="F41" s="212"/>
      <c r="G41" s="213">
        <v>3</v>
      </c>
      <c r="H41" s="119">
        <f>G41*30</f>
        <v>90</v>
      </c>
      <c r="I41" s="113">
        <v>4</v>
      </c>
      <c r="J41" s="113"/>
      <c r="K41" s="113"/>
      <c r="L41" s="113" t="s">
        <v>126</v>
      </c>
      <c r="M41" s="113">
        <f>H41-I41</f>
        <v>86</v>
      </c>
      <c r="N41" s="149"/>
      <c r="O41" s="149"/>
      <c r="P41" s="150"/>
      <c r="Q41" s="229" t="s">
        <v>126</v>
      </c>
      <c r="R41" s="722"/>
      <c r="S41" s="723"/>
      <c r="T41" s="239"/>
    </row>
    <row r="42" spans="1:20" s="32" customFormat="1" ht="19.5" customHeight="1">
      <c r="A42" s="142" t="s">
        <v>101</v>
      </c>
      <c r="B42" s="56" t="s">
        <v>90</v>
      </c>
      <c r="C42" s="126"/>
      <c r="D42" s="37">
        <v>1</v>
      </c>
      <c r="E42" s="37"/>
      <c r="F42" s="48"/>
      <c r="G42" s="85">
        <v>3</v>
      </c>
      <c r="H42" s="119">
        <f>G42*30</f>
        <v>90</v>
      </c>
      <c r="I42" s="113">
        <v>4</v>
      </c>
      <c r="J42" s="113" t="s">
        <v>126</v>
      </c>
      <c r="K42" s="113"/>
      <c r="L42" s="113"/>
      <c r="M42" s="113">
        <f>H42-I42</f>
        <v>86</v>
      </c>
      <c r="N42" s="58" t="e">
        <f>G42/#REF!</f>
        <v>#REF!</v>
      </c>
      <c r="O42" s="58"/>
      <c r="P42" s="64"/>
      <c r="Q42" s="191" t="s">
        <v>126</v>
      </c>
      <c r="R42" s="567"/>
      <c r="S42" s="568"/>
      <c r="T42" s="243"/>
    </row>
    <row r="43" spans="1:20" s="32" customFormat="1" ht="21" customHeight="1">
      <c r="A43" s="142" t="s">
        <v>102</v>
      </c>
      <c r="B43" s="56" t="s">
        <v>92</v>
      </c>
      <c r="C43" s="126"/>
      <c r="D43" s="37">
        <v>2</v>
      </c>
      <c r="E43" s="37"/>
      <c r="F43" s="48"/>
      <c r="G43" s="85">
        <v>3</v>
      </c>
      <c r="H43" s="119">
        <f>G43*30</f>
        <v>90</v>
      </c>
      <c r="I43" s="113">
        <v>4</v>
      </c>
      <c r="J43" s="113" t="s">
        <v>126</v>
      </c>
      <c r="K43" s="113"/>
      <c r="L43" s="113"/>
      <c r="M43" s="113">
        <f>H43-I43</f>
        <v>86</v>
      </c>
      <c r="N43" s="58"/>
      <c r="O43" s="58"/>
      <c r="P43" s="64"/>
      <c r="Q43" s="191"/>
      <c r="R43" s="567" t="s">
        <v>126</v>
      </c>
      <c r="S43" s="568"/>
      <c r="T43" s="243"/>
    </row>
    <row r="44" spans="1:20" s="32" customFormat="1" ht="21.75" customHeight="1" thickBot="1">
      <c r="A44" s="143" t="s">
        <v>103</v>
      </c>
      <c r="B44" s="246" t="s">
        <v>91</v>
      </c>
      <c r="C44" s="167"/>
      <c r="D44" s="128">
        <v>2</v>
      </c>
      <c r="E44" s="128"/>
      <c r="F44" s="75"/>
      <c r="G44" s="141">
        <v>3</v>
      </c>
      <c r="H44" s="138">
        <f>G44*30</f>
        <v>90</v>
      </c>
      <c r="I44" s="113">
        <v>4</v>
      </c>
      <c r="J44" s="113" t="s">
        <v>126</v>
      </c>
      <c r="K44" s="131"/>
      <c r="L44" s="131"/>
      <c r="M44" s="131">
        <f>H44-I44</f>
        <v>86</v>
      </c>
      <c r="N44" s="63"/>
      <c r="O44" s="63"/>
      <c r="P44" s="64">
        <f>G44/11</f>
        <v>0.2727272727272727</v>
      </c>
      <c r="Q44" s="230"/>
      <c r="R44" s="714" t="s">
        <v>126</v>
      </c>
      <c r="S44" s="715"/>
      <c r="T44" s="244"/>
    </row>
    <row r="45" spans="1:20" s="30" customFormat="1" ht="19.5" customHeight="1" thickBot="1">
      <c r="A45" s="716" t="s">
        <v>108</v>
      </c>
      <c r="B45" s="717"/>
      <c r="C45" s="214"/>
      <c r="D45" s="214"/>
      <c r="E45" s="214"/>
      <c r="F45" s="214"/>
      <c r="G45" s="215">
        <f>SUM(G41:G44)</f>
        <v>12</v>
      </c>
      <c r="H45" s="294">
        <f>SUM(H42:H44)</f>
        <v>270</v>
      </c>
      <c r="I45" s="295">
        <f>SUM(I41:I44)</f>
        <v>16</v>
      </c>
      <c r="J45" s="295">
        <v>12</v>
      </c>
      <c r="K45" s="295"/>
      <c r="L45" s="295">
        <v>4</v>
      </c>
      <c r="M45" s="296">
        <f>SUM(M42:M44)</f>
        <v>258</v>
      </c>
      <c r="N45" s="216" t="e">
        <f>SUM(N42:N44)</f>
        <v>#REF!</v>
      </c>
      <c r="O45" s="217">
        <f>SUM(O42:O44)</f>
        <v>0</v>
      </c>
      <c r="P45" s="218">
        <f>SUM(P42:P44)</f>
        <v>0.2727272727272727</v>
      </c>
      <c r="Q45" s="289" t="s">
        <v>144</v>
      </c>
      <c r="R45" s="591" t="s">
        <v>144</v>
      </c>
      <c r="S45" s="592"/>
      <c r="T45" s="238"/>
    </row>
    <row r="46" spans="1:20" s="30" customFormat="1" ht="19.5" customHeight="1" thickBot="1">
      <c r="A46" s="718" t="s">
        <v>162</v>
      </c>
      <c r="B46" s="719"/>
      <c r="C46" s="719"/>
      <c r="D46" s="719"/>
      <c r="E46" s="719"/>
      <c r="F46" s="719"/>
      <c r="G46" s="719"/>
      <c r="H46" s="719"/>
      <c r="I46" s="719"/>
      <c r="J46" s="719"/>
      <c r="K46" s="719"/>
      <c r="L46" s="719"/>
      <c r="M46" s="719"/>
      <c r="N46" s="719"/>
      <c r="O46" s="719"/>
      <c r="P46" s="719"/>
      <c r="Q46" s="719"/>
      <c r="R46" s="719"/>
      <c r="S46" s="719"/>
      <c r="T46" s="572"/>
    </row>
    <row r="47" spans="1:20" s="30" customFormat="1" ht="19.5" customHeight="1">
      <c r="A47" s="129" t="s">
        <v>109</v>
      </c>
      <c r="B47" s="157" t="s">
        <v>59</v>
      </c>
      <c r="C47" s="137"/>
      <c r="D47" s="137">
        <v>4</v>
      </c>
      <c r="E47" s="137"/>
      <c r="F47" s="174"/>
      <c r="G47" s="176">
        <v>6</v>
      </c>
      <c r="H47" s="200">
        <f>G47*30</f>
        <v>180</v>
      </c>
      <c r="I47" s="219"/>
      <c r="J47" s="219"/>
      <c r="K47" s="219"/>
      <c r="L47" s="219"/>
      <c r="M47" s="220"/>
      <c r="N47" s="148"/>
      <c r="O47" s="149"/>
      <c r="P47" s="150"/>
      <c r="Q47" s="232"/>
      <c r="R47" s="573"/>
      <c r="S47" s="574"/>
      <c r="T47" s="242"/>
    </row>
    <row r="48" spans="1:20" s="30" customFormat="1" ht="19.5" customHeight="1" thickBot="1">
      <c r="A48" s="143" t="s">
        <v>119</v>
      </c>
      <c r="B48" s="177" t="s">
        <v>65</v>
      </c>
      <c r="C48" s="128"/>
      <c r="D48" s="128">
        <v>4</v>
      </c>
      <c r="E48" s="128"/>
      <c r="F48" s="77"/>
      <c r="G48" s="178">
        <v>21</v>
      </c>
      <c r="H48" s="145">
        <f>G48*30</f>
        <v>630</v>
      </c>
      <c r="I48" s="146"/>
      <c r="J48" s="146"/>
      <c r="K48" s="146"/>
      <c r="L48" s="146"/>
      <c r="M48" s="147"/>
      <c r="N48" s="144"/>
      <c r="O48" s="66"/>
      <c r="P48" s="67"/>
      <c r="Q48" s="293"/>
      <c r="R48" s="720"/>
      <c r="S48" s="721"/>
      <c r="T48" s="248"/>
    </row>
    <row r="49" spans="1:20" s="30" customFormat="1" ht="19.5" customHeight="1" thickBot="1">
      <c r="A49" s="710" t="s">
        <v>104</v>
      </c>
      <c r="B49" s="711"/>
      <c r="C49" s="151"/>
      <c r="D49" s="151"/>
      <c r="E49" s="151"/>
      <c r="F49" s="175"/>
      <c r="G49" s="221">
        <f>G47+G48</f>
        <v>27</v>
      </c>
      <c r="H49" s="134">
        <f>H47+H48</f>
        <v>810</v>
      </c>
      <c r="I49" s="152"/>
      <c r="J49" s="152"/>
      <c r="K49" s="152"/>
      <c r="L49" s="152"/>
      <c r="M49" s="153"/>
      <c r="N49" s="154"/>
      <c r="O49" s="155"/>
      <c r="P49" s="156"/>
      <c r="Q49" s="234"/>
      <c r="R49" s="575"/>
      <c r="S49" s="576"/>
      <c r="T49" s="245"/>
    </row>
    <row r="50" spans="1:20" s="33" customFormat="1" ht="19.5" customHeight="1" thickBot="1">
      <c r="A50" s="581" t="s">
        <v>163</v>
      </c>
      <c r="B50" s="582"/>
      <c r="C50" s="582"/>
      <c r="D50" s="582"/>
      <c r="E50" s="582"/>
      <c r="F50" s="582"/>
      <c r="G50" s="582"/>
      <c r="H50" s="582"/>
      <c r="I50" s="582"/>
      <c r="J50" s="582"/>
      <c r="K50" s="582"/>
      <c r="L50" s="582"/>
      <c r="M50" s="582"/>
      <c r="N50" s="582"/>
      <c r="O50" s="582"/>
      <c r="P50" s="582"/>
      <c r="Q50" s="582"/>
      <c r="R50" s="582"/>
      <c r="S50" s="582"/>
      <c r="T50" s="583"/>
    </row>
    <row r="51" spans="1:20" s="30" customFormat="1" ht="19.5" customHeight="1" thickBot="1">
      <c r="A51" s="129" t="s">
        <v>110</v>
      </c>
      <c r="B51" s="157" t="s">
        <v>56</v>
      </c>
      <c r="C51" s="137">
        <v>4</v>
      </c>
      <c r="D51" s="137"/>
      <c r="E51" s="137"/>
      <c r="F51" s="158"/>
      <c r="G51" s="159">
        <v>3</v>
      </c>
      <c r="H51" s="137">
        <f>G51*30</f>
        <v>90</v>
      </c>
      <c r="I51" s="712" t="s">
        <v>106</v>
      </c>
      <c r="J51" s="712"/>
      <c r="K51" s="712"/>
      <c r="L51" s="712"/>
      <c r="M51" s="712"/>
      <c r="N51" s="149"/>
      <c r="O51" s="149"/>
      <c r="P51" s="150"/>
      <c r="Q51" s="234"/>
      <c r="R51" s="575"/>
      <c r="S51" s="576"/>
      <c r="T51" s="245"/>
    </row>
    <row r="52" spans="1:20" s="30" customFormat="1" ht="19.5" customHeight="1" thickBot="1">
      <c r="A52" s="664" t="s">
        <v>105</v>
      </c>
      <c r="B52" s="713"/>
      <c r="C52" s="86"/>
      <c r="D52" s="160"/>
      <c r="E52" s="160"/>
      <c r="F52" s="160"/>
      <c r="G52" s="164">
        <f>G51</f>
        <v>3</v>
      </c>
      <c r="H52" s="165">
        <f>H51</f>
        <v>90</v>
      </c>
      <c r="I52" s="160"/>
      <c r="J52" s="162"/>
      <c r="K52" s="162"/>
      <c r="L52" s="162"/>
      <c r="M52" s="163"/>
      <c r="N52" s="161" t="e">
        <f>SUM(N41:N51)</f>
        <v>#REF!</v>
      </c>
      <c r="O52" s="68">
        <f>SUM(O41:O51)</f>
        <v>0</v>
      </c>
      <c r="P52" s="69">
        <f>SUM(P41:P51)</f>
        <v>0.5454545454545454</v>
      </c>
      <c r="Q52" s="233"/>
      <c r="R52" s="660"/>
      <c r="S52" s="661"/>
      <c r="T52" s="238"/>
    </row>
    <row r="53" spans="1:20" s="30" customFormat="1" ht="19.5" customHeight="1" thickBot="1">
      <c r="A53" s="662" t="s">
        <v>61</v>
      </c>
      <c r="B53" s="703"/>
      <c r="C53" s="86"/>
      <c r="D53" s="160"/>
      <c r="E53" s="160"/>
      <c r="F53" s="160"/>
      <c r="G53" s="164">
        <f>G52+G49+G39+G45</f>
        <v>90.5</v>
      </c>
      <c r="H53" s="164">
        <f aca="true" t="shared" si="3" ref="H53:P53">H52+H49+H39+H45</f>
        <v>2070</v>
      </c>
      <c r="I53" s="164">
        <f t="shared" si="3"/>
        <v>92</v>
      </c>
      <c r="J53" s="164">
        <f>J52+J49+J39+J45</f>
        <v>76</v>
      </c>
      <c r="K53" s="164"/>
      <c r="L53" s="164">
        <f t="shared" si="3"/>
        <v>36</v>
      </c>
      <c r="M53" s="164">
        <f>M45+M39</f>
        <v>1086</v>
      </c>
      <c r="N53" s="164" t="e">
        <f t="shared" si="3"/>
        <v>#REF!</v>
      </c>
      <c r="O53" s="164" t="e">
        <f t="shared" si="3"/>
        <v>#REF!</v>
      </c>
      <c r="P53" s="164" t="e">
        <f t="shared" si="3"/>
        <v>#REF!</v>
      </c>
      <c r="Q53" s="166" t="s">
        <v>147</v>
      </c>
      <c r="R53" s="704" t="s">
        <v>161</v>
      </c>
      <c r="S53" s="705"/>
      <c r="T53" s="245"/>
    </row>
    <row r="54" spans="1:20" s="30" customFormat="1" ht="19.5" customHeight="1">
      <c r="A54" s="91"/>
      <c r="B54" s="91"/>
      <c r="C54" s="70"/>
      <c r="D54" s="92"/>
      <c r="E54" s="92"/>
      <c r="F54" s="92"/>
      <c r="G54" s="93"/>
      <c r="H54" s="706" t="s">
        <v>140</v>
      </c>
      <c r="I54" s="707"/>
      <c r="J54" s="707"/>
      <c r="K54" s="707"/>
      <c r="L54" s="707"/>
      <c r="M54" s="707"/>
      <c r="N54" s="94" t="e">
        <f>#REF!</f>
        <v>#REF!</v>
      </c>
      <c r="O54" s="94" t="e">
        <f>#REF!</f>
        <v>#REF!</v>
      </c>
      <c r="P54" s="95" t="e">
        <f>#REF!</f>
        <v>#REF!</v>
      </c>
      <c r="Q54" s="227">
        <v>44</v>
      </c>
      <c r="R54" s="708">
        <v>76</v>
      </c>
      <c r="S54" s="709"/>
      <c r="T54" s="242"/>
    </row>
    <row r="55" spans="1:20" s="30" customFormat="1" ht="19.5" customHeight="1">
      <c r="A55" s="71"/>
      <c r="B55" s="72"/>
      <c r="C55" s="72"/>
      <c r="D55" s="72"/>
      <c r="E55" s="72"/>
      <c r="F55" s="72"/>
      <c r="G55" s="11"/>
      <c r="H55" s="685" t="s">
        <v>11</v>
      </c>
      <c r="I55" s="686"/>
      <c r="J55" s="686"/>
      <c r="K55" s="686"/>
      <c r="L55" s="686"/>
      <c r="M55" s="686"/>
      <c r="N55" s="37">
        <v>2</v>
      </c>
      <c r="O55" s="37">
        <v>2</v>
      </c>
      <c r="P55" s="65">
        <v>2</v>
      </c>
      <c r="Q55" s="73">
        <v>2</v>
      </c>
      <c r="R55" s="579">
        <v>4</v>
      </c>
      <c r="S55" s="580"/>
      <c r="T55" s="247"/>
    </row>
    <row r="56" spans="1:20" s="30" customFormat="1" ht="19.5" customHeight="1">
      <c r="A56" s="74" t="s">
        <v>14</v>
      </c>
      <c r="B56" s="72"/>
      <c r="C56" s="72"/>
      <c r="D56" s="72"/>
      <c r="E56" s="72"/>
      <c r="F56" s="72"/>
      <c r="G56" s="11"/>
      <c r="H56" s="685" t="s">
        <v>15</v>
      </c>
      <c r="I56" s="686"/>
      <c r="J56" s="686"/>
      <c r="K56" s="686"/>
      <c r="L56" s="686"/>
      <c r="M56" s="686"/>
      <c r="N56" s="37">
        <v>9</v>
      </c>
      <c r="O56" s="37">
        <v>3</v>
      </c>
      <c r="P56" s="65">
        <v>4</v>
      </c>
      <c r="Q56" s="73">
        <v>7</v>
      </c>
      <c r="R56" s="579">
        <v>10</v>
      </c>
      <c r="S56" s="580"/>
      <c r="T56" s="291" t="s">
        <v>149</v>
      </c>
    </row>
    <row r="57" spans="1:20" s="30" customFormat="1" ht="19.5" customHeight="1" thickBot="1">
      <c r="A57" s="74"/>
      <c r="B57" s="72"/>
      <c r="C57" s="72"/>
      <c r="D57" s="72"/>
      <c r="E57" s="72"/>
      <c r="F57" s="72"/>
      <c r="G57" s="11"/>
      <c r="H57" s="689" t="s">
        <v>12</v>
      </c>
      <c r="I57" s="690"/>
      <c r="J57" s="690"/>
      <c r="K57" s="690"/>
      <c r="L57" s="690"/>
      <c r="M57" s="690"/>
      <c r="N57" s="75"/>
      <c r="O57" s="75"/>
      <c r="P57" s="76">
        <v>1</v>
      </c>
      <c r="Q57" s="228"/>
      <c r="R57" s="589">
        <v>1</v>
      </c>
      <c r="S57" s="702"/>
      <c r="T57" s="292" t="s">
        <v>148</v>
      </c>
    </row>
    <row r="58" spans="1:20" s="30" customFormat="1" ht="19.5" customHeight="1" thickBot="1">
      <c r="A58" s="6"/>
      <c r="B58" s="7"/>
      <c r="C58" s="8"/>
      <c r="D58" s="8"/>
      <c r="E58" s="8"/>
      <c r="F58" s="7"/>
      <c r="G58" s="9"/>
      <c r="H58" s="687" t="s">
        <v>138</v>
      </c>
      <c r="I58" s="688"/>
      <c r="J58" s="688"/>
      <c r="K58" s="688"/>
      <c r="L58" s="688"/>
      <c r="M58" s="688"/>
      <c r="N58" s="96">
        <v>1</v>
      </c>
      <c r="O58" s="97">
        <v>3</v>
      </c>
      <c r="P58" s="97">
        <v>4</v>
      </c>
      <c r="Q58" s="665" t="s">
        <v>139</v>
      </c>
      <c r="R58" s="666"/>
      <c r="S58" s="667"/>
      <c r="T58" s="249"/>
    </row>
    <row r="59" spans="1:20" ht="16.5" thickBot="1">
      <c r="A59" s="6"/>
      <c r="B59" s="7"/>
      <c r="C59" s="8"/>
      <c r="D59" s="8"/>
      <c r="E59" s="8"/>
      <c r="F59" s="7"/>
      <c r="G59" s="9"/>
      <c r="P59" s="250"/>
      <c r="Q59" s="698">
        <v>60</v>
      </c>
      <c r="R59" s="684"/>
      <c r="S59" s="684"/>
      <c r="T59" s="290">
        <v>30</v>
      </c>
    </row>
    <row r="60" spans="1:19" ht="15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</row>
    <row r="61" spans="1:19" ht="15.75">
      <c r="A61" s="80"/>
      <c r="B61" s="98" t="s">
        <v>88</v>
      </c>
      <c r="C61" s="98"/>
      <c r="D61" s="565"/>
      <c r="E61" s="565"/>
      <c r="F61" s="699"/>
      <c r="G61" s="699"/>
      <c r="H61" s="98"/>
      <c r="I61" s="566" t="s">
        <v>89</v>
      </c>
      <c r="J61" s="700"/>
      <c r="K61" s="700"/>
      <c r="L61" s="80"/>
      <c r="M61" s="80"/>
      <c r="N61" s="80"/>
      <c r="O61" s="80"/>
      <c r="P61" s="80"/>
      <c r="Q61" s="188"/>
      <c r="R61" s="188"/>
      <c r="S61" s="80"/>
    </row>
    <row r="62" spans="1:19" ht="15.75">
      <c r="A62" s="80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80"/>
      <c r="M62" s="80"/>
      <c r="N62" s="80"/>
      <c r="O62" s="80"/>
      <c r="P62" s="80"/>
      <c r="Q62" s="80"/>
      <c r="R62" s="80"/>
      <c r="S62" s="80"/>
    </row>
    <row r="63" spans="1:19" ht="15.75">
      <c r="A63" s="80"/>
      <c r="B63" s="98" t="s">
        <v>86</v>
      </c>
      <c r="C63" s="98"/>
      <c r="D63" s="565"/>
      <c r="E63" s="565"/>
      <c r="F63" s="699"/>
      <c r="G63" s="699"/>
      <c r="H63" s="98"/>
      <c r="I63" s="566" t="s">
        <v>87</v>
      </c>
      <c r="J63" s="701"/>
      <c r="K63" s="701"/>
      <c r="L63" s="80"/>
      <c r="M63" s="80"/>
      <c r="N63" s="80"/>
      <c r="O63" s="80"/>
      <c r="P63" s="80"/>
      <c r="Q63" s="80"/>
      <c r="R63" s="80"/>
      <c r="S63" s="80"/>
    </row>
    <row r="64" spans="1:19" ht="15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</row>
  </sheetData>
  <sheetProtection/>
  <mergeCells count="94">
    <mergeCell ref="A1:S1"/>
    <mergeCell ref="A2:A7"/>
    <mergeCell ref="B2:B7"/>
    <mergeCell ref="C2:D3"/>
    <mergeCell ref="E2:F3"/>
    <mergeCell ref="G2:G7"/>
    <mergeCell ref="H2:L2"/>
    <mergeCell ref="M2:M7"/>
    <mergeCell ref="N2:P3"/>
    <mergeCell ref="Q2:T3"/>
    <mergeCell ref="E4:E7"/>
    <mergeCell ref="F4:F7"/>
    <mergeCell ref="I4:I7"/>
    <mergeCell ref="J4:J7"/>
    <mergeCell ref="K4:K7"/>
    <mergeCell ref="L4:L7"/>
    <mergeCell ref="N4:P4"/>
    <mergeCell ref="Q4:S4"/>
    <mergeCell ref="R5:S5"/>
    <mergeCell ref="R7:S7"/>
    <mergeCell ref="R8:S8"/>
    <mergeCell ref="A9:T9"/>
    <mergeCell ref="H3:H7"/>
    <mergeCell ref="I3:L3"/>
    <mergeCell ref="C4:C7"/>
    <mergeCell ref="D4:D7"/>
    <mergeCell ref="A10:T10"/>
    <mergeCell ref="R11:S11"/>
    <mergeCell ref="R12:S12"/>
    <mergeCell ref="R13:S13"/>
    <mergeCell ref="R14:S14"/>
    <mergeCell ref="A15:B15"/>
    <mergeCell ref="R15:S15"/>
    <mergeCell ref="A16:T16"/>
    <mergeCell ref="R17:S17"/>
    <mergeCell ref="R18:S18"/>
    <mergeCell ref="R19:S19"/>
    <mergeCell ref="R20:S20"/>
    <mergeCell ref="R21:S21"/>
    <mergeCell ref="R22:S22"/>
    <mergeCell ref="R23:S23"/>
    <mergeCell ref="R24:S24"/>
    <mergeCell ref="A25:B25"/>
    <mergeCell ref="R25:S25"/>
    <mergeCell ref="A26:T26"/>
    <mergeCell ref="R27:S27"/>
    <mergeCell ref="R28:S28"/>
    <mergeCell ref="R29:S29"/>
    <mergeCell ref="R30:S30"/>
    <mergeCell ref="R31:S31"/>
    <mergeCell ref="R32:S32"/>
    <mergeCell ref="R33:S33"/>
    <mergeCell ref="R34:S34"/>
    <mergeCell ref="R35:S35"/>
    <mergeCell ref="R36:S36"/>
    <mergeCell ref="R37:S37"/>
    <mergeCell ref="A38:B38"/>
    <mergeCell ref="R38:S38"/>
    <mergeCell ref="A39:B39"/>
    <mergeCell ref="R39:S39"/>
    <mergeCell ref="A40:T40"/>
    <mergeCell ref="R41:S41"/>
    <mergeCell ref="R42:S42"/>
    <mergeCell ref="R43:S43"/>
    <mergeCell ref="R44:S44"/>
    <mergeCell ref="A45:B45"/>
    <mergeCell ref="R45:S45"/>
    <mergeCell ref="A46:T46"/>
    <mergeCell ref="R47:S47"/>
    <mergeCell ref="R48:S48"/>
    <mergeCell ref="A49:B49"/>
    <mergeCell ref="R49:S49"/>
    <mergeCell ref="A50:T50"/>
    <mergeCell ref="I51:M51"/>
    <mergeCell ref="R51:S51"/>
    <mergeCell ref="A52:B52"/>
    <mergeCell ref="R52:S52"/>
    <mergeCell ref="Q58:S58"/>
    <mergeCell ref="A53:B53"/>
    <mergeCell ref="R53:S53"/>
    <mergeCell ref="H54:M54"/>
    <mergeCell ref="R54:S54"/>
    <mergeCell ref="H55:M55"/>
    <mergeCell ref="R55:S55"/>
    <mergeCell ref="Q59:S59"/>
    <mergeCell ref="D61:G61"/>
    <mergeCell ref="I61:K61"/>
    <mergeCell ref="D63:G63"/>
    <mergeCell ref="I63:K63"/>
    <mergeCell ref="H56:M56"/>
    <mergeCell ref="R56:S56"/>
    <mergeCell ref="H57:M57"/>
    <mergeCell ref="R57:S57"/>
    <mergeCell ref="H58:M58"/>
  </mergeCells>
  <printOptions/>
  <pageMargins left="0.69" right="0.4330708661417323" top="0.63" bottom="0.5118110236220472" header="0.5118110236220472" footer="0.5118110236220472"/>
  <pageSetup fitToHeight="0" horizontalDpi="600" verticalDpi="600" orientation="landscape" paperSize="9" scale="78" r:id="rId1"/>
  <rowBreaks count="3" manualBreakCount="3">
    <brk id="25" max="19" man="1"/>
    <brk id="45" max="19" man="1"/>
    <brk id="6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User</cp:lastModifiedBy>
  <cp:lastPrinted>2021-05-28T09:04:11Z</cp:lastPrinted>
  <dcterms:created xsi:type="dcterms:W3CDTF">2003-06-23T04:55:14Z</dcterms:created>
  <dcterms:modified xsi:type="dcterms:W3CDTF">2021-09-02T18:15:33Z</dcterms:modified>
  <cp:category/>
  <cp:version/>
  <cp:contentType/>
  <cp:contentStatus/>
</cp:coreProperties>
</file>